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012" windowHeight="8616" activeTab="0"/>
  </bookViews>
  <sheets>
    <sheet name="周波数" sheetId="1" r:id="rId1"/>
    <sheet name="百分率ピッチ" sheetId="2" r:id="rId2"/>
  </sheets>
  <definedNames/>
  <calcPr fullCalcOnLoad="1"/>
</workbook>
</file>

<file path=xl/sharedStrings.xml><?xml version="1.0" encoding="utf-8"?>
<sst xmlns="http://schemas.openxmlformats.org/spreadsheetml/2006/main" count="96" uniqueCount="30">
  <si>
    <t>温度℃</t>
  </si>
  <si>
    <t>音速(m/s)</t>
  </si>
  <si>
    <t>周波数(1/s)</t>
  </si>
  <si>
    <t>ロ</t>
  </si>
  <si>
    <t>D</t>
  </si>
  <si>
    <t>D#,Eb</t>
  </si>
  <si>
    <t>E</t>
  </si>
  <si>
    <t>ツ</t>
  </si>
  <si>
    <t>F</t>
  </si>
  <si>
    <t>F#,Gb</t>
  </si>
  <si>
    <t>レ</t>
  </si>
  <si>
    <t>G</t>
  </si>
  <si>
    <t>G#,Ab</t>
  </si>
  <si>
    <t>チ</t>
  </si>
  <si>
    <t>A</t>
  </si>
  <si>
    <t>A#,Bb</t>
  </si>
  <si>
    <t>B</t>
  </si>
  <si>
    <t>ハ</t>
  </si>
  <si>
    <t>C</t>
  </si>
  <si>
    <t>C#,Db</t>
  </si>
  <si>
    <t>ピ</t>
  </si>
  <si>
    <t>タ</t>
  </si>
  <si>
    <t>四</t>
  </si>
  <si>
    <t>E</t>
  </si>
  <si>
    <t>A=</t>
  </si>
  <si>
    <t>←基準ピッチ</t>
  </si>
  <si>
    <t>↓基準温度</t>
  </si>
  <si>
    <t>温度変化による各音律の周波数の変化</t>
  </si>
  <si>
    <t>温度変化による各音律の百分率ピッチの変化</t>
  </si>
  <si>
    <t>Copyright(c)2001 by U-zan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</si>
</sst>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"/>
    <numFmt numFmtId="189" formatCode="0.0_);[Red]\(0.0\)"/>
    <numFmt numFmtId="190" formatCode="0.000"/>
  </numFmts>
  <fonts count="5">
    <font>
      <sz val="11"/>
      <name val="ＭＳ Ｐゴシック"/>
      <family val="2"/>
    </font>
    <font>
      <sz val="6"/>
      <name val="ＭＳ Ｐゴシック"/>
      <family val="2"/>
    </font>
    <font>
      <sz val="11"/>
      <color indexed="10"/>
      <name val="ＭＳ Ｐゴシック"/>
      <family val="2"/>
    </font>
    <font>
      <sz val="20"/>
      <name val="ＭＳ Ｐゴシック"/>
      <family val="2"/>
    </font>
    <font>
      <u val="single"/>
      <sz val="11"/>
      <color indexed="12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188" fontId="0" fillId="0" borderId="1" xfId="0" applyNumberFormat="1" applyBorder="1" applyAlignment="1">
      <alignment horizontal="right"/>
    </xf>
    <xf numFmtId="188" fontId="0" fillId="0" borderId="1" xfId="0" applyNumberFormat="1" applyBorder="1" applyAlignment="1">
      <alignment/>
    </xf>
    <xf numFmtId="188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 horizontal="right"/>
    </xf>
    <xf numFmtId="188" fontId="0" fillId="0" borderId="3" xfId="0" applyNumberFormat="1" applyBorder="1" applyAlignment="1">
      <alignment/>
    </xf>
    <xf numFmtId="188" fontId="0" fillId="0" borderId="4" xfId="0" applyNumberFormat="1" applyBorder="1" applyAlignment="1">
      <alignment horizontal="right"/>
    </xf>
    <xf numFmtId="188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88" fontId="0" fillId="2" borderId="1" xfId="0" applyNumberFormat="1" applyFill="1" applyBorder="1" applyAlignment="1">
      <alignment horizontal="right"/>
    </xf>
    <xf numFmtId="188" fontId="0" fillId="2" borderId="1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188" fontId="0" fillId="3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/>
    </xf>
    <xf numFmtId="188" fontId="0" fillId="2" borderId="4" xfId="0" applyNumberFormat="1" applyFill="1" applyBorder="1" applyAlignment="1">
      <alignment horizontal="right"/>
    </xf>
    <xf numFmtId="188" fontId="0" fillId="2" borderId="1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workbookViewId="0" topLeftCell="A1">
      <selection activeCell="D7" sqref="D7"/>
    </sheetView>
  </sheetViews>
  <sheetFormatPr defaultColWidth="9.00390625" defaultRowHeight="13.5"/>
  <cols>
    <col min="1" max="1" width="4.00390625" style="0" customWidth="1"/>
    <col min="2" max="2" width="7.125" style="0" customWidth="1"/>
    <col min="3" max="3" width="2.875" style="0" customWidth="1"/>
    <col min="4" max="4" width="12.00390625" style="0" customWidth="1"/>
    <col min="5" max="25" width="6.50390625" style="0" customWidth="1"/>
  </cols>
  <sheetData>
    <row r="1" spans="1:25" ht="23.25">
      <c r="A1" s="19" t="s">
        <v>27</v>
      </c>
      <c r="Y1" s="20" t="s">
        <v>29</v>
      </c>
    </row>
    <row r="2" ht="12.75">
      <c r="O2" s="11" t="s">
        <v>26</v>
      </c>
    </row>
    <row r="3" spans="4:25" ht="12.75">
      <c r="D3" s="1" t="s">
        <v>0</v>
      </c>
      <c r="E3" s="1">
        <f aca="true" t="shared" si="0" ref="E3:M3">F3-1</f>
        <v>10</v>
      </c>
      <c r="F3" s="1">
        <f t="shared" si="0"/>
        <v>11</v>
      </c>
      <c r="G3" s="1">
        <f t="shared" si="0"/>
        <v>12</v>
      </c>
      <c r="H3" s="1">
        <f t="shared" si="0"/>
        <v>13</v>
      </c>
      <c r="I3" s="1">
        <f t="shared" si="0"/>
        <v>14</v>
      </c>
      <c r="J3" s="1">
        <f t="shared" si="0"/>
        <v>15</v>
      </c>
      <c r="K3" s="1">
        <f t="shared" si="0"/>
        <v>16</v>
      </c>
      <c r="L3" s="1">
        <f t="shared" si="0"/>
        <v>17</v>
      </c>
      <c r="M3" s="1">
        <f t="shared" si="0"/>
        <v>18</v>
      </c>
      <c r="N3" s="1">
        <f>O3-1</f>
        <v>19</v>
      </c>
      <c r="O3" s="14">
        <v>20</v>
      </c>
      <c r="P3" s="1">
        <f>O3+1</f>
        <v>21</v>
      </c>
      <c r="Q3" s="1">
        <f aca="true" t="shared" si="1" ref="Q3:Y3">P3+1</f>
        <v>22</v>
      </c>
      <c r="R3" s="1">
        <f t="shared" si="1"/>
        <v>23</v>
      </c>
      <c r="S3" s="1">
        <f t="shared" si="1"/>
        <v>24</v>
      </c>
      <c r="T3" s="1">
        <f t="shared" si="1"/>
        <v>25</v>
      </c>
      <c r="U3" s="1">
        <f t="shared" si="1"/>
        <v>26</v>
      </c>
      <c r="V3" s="1">
        <f t="shared" si="1"/>
        <v>27</v>
      </c>
      <c r="W3" s="1">
        <f t="shared" si="1"/>
        <v>28</v>
      </c>
      <c r="X3" s="1">
        <f t="shared" si="1"/>
        <v>29</v>
      </c>
      <c r="Y3" s="1">
        <f t="shared" si="1"/>
        <v>30</v>
      </c>
    </row>
    <row r="4" spans="4:25" ht="12.75">
      <c r="D4" s="1" t="s">
        <v>1</v>
      </c>
      <c r="E4" s="2">
        <f>331.5*SQRT((E3+273)/273)</f>
        <v>337.5168249774478</v>
      </c>
      <c r="F4" s="2">
        <f>331.5*SQRT((F3+273)/273)</f>
        <v>338.11261860087814</v>
      </c>
      <c r="G4" s="2">
        <f>331.5*SQRT((G3+273)/273)</f>
        <v>338.7073642119825</v>
      </c>
      <c r="H4" s="2">
        <f aca="true" t="shared" si="2" ref="H4:Q4">331.5*SQRT((H3+273)/273)</f>
        <v>339.3010673218024</v>
      </c>
      <c r="I4" s="2">
        <f t="shared" si="2"/>
        <v>339.8937333932475</v>
      </c>
      <c r="J4" s="2">
        <f t="shared" si="2"/>
        <v>340.4853678416823</v>
      </c>
      <c r="K4" s="2">
        <f>331.5*SQRT((K3+273)/273)</f>
        <v>341.07597603550363</v>
      </c>
      <c r="L4" s="2">
        <f>331.5*SQRT((L3+273)/273)</f>
        <v>341.66556329670857</v>
      </c>
      <c r="M4" s="2">
        <f>331.5*SQRT((M3+273)/273)</f>
        <v>342.2541349014542</v>
      </c>
      <c r="N4" s="2">
        <f>331.5*SQRT((N3+273)/273)</f>
        <v>342.84169608060887</v>
      </c>
      <c r="O4" s="9">
        <f t="shared" si="2"/>
        <v>343.4282520202936</v>
      </c>
      <c r="P4" s="2">
        <f t="shared" si="2"/>
        <v>344.013807862417</v>
      </c>
      <c r="Q4" s="2">
        <f t="shared" si="2"/>
        <v>344.59836870520104</v>
      </c>
      <c r="R4" s="2">
        <f aca="true" t="shared" si="3" ref="R4:Y4">331.5*SQRT((R3+273)/273)</f>
        <v>345.18193960369854</v>
      </c>
      <c r="S4" s="2">
        <f t="shared" si="3"/>
        <v>345.7645255703036</v>
      </c>
      <c r="T4" s="2">
        <f t="shared" si="3"/>
        <v>346.34613157525354</v>
      </c>
      <c r="U4" s="2">
        <f t="shared" si="3"/>
        <v>346.92676254712404</v>
      </c>
      <c r="V4" s="2">
        <f t="shared" si="3"/>
        <v>347.50642337331595</v>
      </c>
      <c r="W4" s="2">
        <f t="shared" si="3"/>
        <v>348.08511890053563</v>
      </c>
      <c r="X4" s="2">
        <f t="shared" si="3"/>
        <v>348.66285393526755</v>
      </c>
      <c r="Y4" s="2">
        <f t="shared" si="3"/>
        <v>349.2396332442403</v>
      </c>
    </row>
    <row r="5" spans="4:25" ht="12.75">
      <c r="D5" s="1" t="s">
        <v>2</v>
      </c>
      <c r="E5" s="3">
        <f aca="true" t="shared" si="4" ref="E5:N5">$O5*E4/$O4</f>
        <v>432.426284431898</v>
      </c>
      <c r="F5" s="3">
        <f t="shared" si="4"/>
        <v>433.1896147425734</v>
      </c>
      <c r="G5" s="3">
        <f t="shared" si="4"/>
        <v>433.9516023407004</v>
      </c>
      <c r="H5" s="3">
        <f t="shared" si="4"/>
        <v>434.7122542870211</v>
      </c>
      <c r="I5" s="3">
        <f t="shared" si="4"/>
        <v>435.471577580611</v>
      </c>
      <c r="J5" s="3">
        <f t="shared" si="4"/>
        <v>436.2295791596306</v>
      </c>
      <c r="K5" s="3">
        <f t="shared" si="4"/>
        <v>436.98626590206555</v>
      </c>
      <c r="L5" s="3">
        <f t="shared" si="4"/>
        <v>437.7416446264544</v>
      </c>
      <c r="M5" s="3">
        <f t="shared" si="4"/>
        <v>438.49572209260526</v>
      </c>
      <c r="N5" s="8">
        <f t="shared" si="4"/>
        <v>439.24850500230235</v>
      </c>
      <c r="O5" s="13">
        <f>D7</f>
        <v>440</v>
      </c>
      <c r="P5" s="4">
        <f>$O5*P4/$O4</f>
        <v>440.75021367350723</v>
      </c>
      <c r="Q5" s="3">
        <f>$H5*Q4/$H4</f>
        <v>441.4991525546618</v>
      </c>
      <c r="R5" s="3">
        <f aca="true" t="shared" si="5" ref="R5:Y5">$H5*R4/$H4</f>
        <v>442.2468231199935</v>
      </c>
      <c r="S5" s="3">
        <f t="shared" si="5"/>
        <v>442.9932317913775</v>
      </c>
      <c r="T5" s="3">
        <f t="shared" si="5"/>
        <v>443.7383849366781</v>
      </c>
      <c r="U5" s="3">
        <f t="shared" si="5"/>
        <v>444.4822888703822</v>
      </c>
      <c r="V5" s="3">
        <f t="shared" si="5"/>
        <v>445.2249498542239</v>
      </c>
      <c r="W5" s="3">
        <f t="shared" si="5"/>
        <v>445.9663740977996</v>
      </c>
      <c r="X5" s="3">
        <f t="shared" si="5"/>
        <v>446.7065677591732</v>
      </c>
      <c r="Y5" s="3">
        <f t="shared" si="5"/>
        <v>447.44553694547363</v>
      </c>
    </row>
    <row r="6" spans="9:19" ht="12.75">
      <c r="I6" s="5"/>
      <c r="J6" s="6"/>
      <c r="K6" s="6"/>
      <c r="L6" s="6"/>
      <c r="M6" s="6"/>
      <c r="N6" s="6"/>
      <c r="O6" s="6"/>
      <c r="P6" s="6"/>
      <c r="Q6" s="5"/>
      <c r="R6" s="6"/>
      <c r="S6" s="6"/>
    </row>
    <row r="7" spans="3:19" ht="12.75">
      <c r="C7" t="s">
        <v>24</v>
      </c>
      <c r="D7" s="15">
        <v>440</v>
      </c>
      <c r="E7" s="10" t="s">
        <v>25</v>
      </c>
      <c r="F7" s="7"/>
      <c r="G7" s="7"/>
      <c r="I7" s="5"/>
      <c r="J7" s="6"/>
      <c r="K7" s="6"/>
      <c r="L7" s="6"/>
      <c r="M7" s="6"/>
      <c r="N7" s="6"/>
      <c r="O7" s="6"/>
      <c r="P7" s="6"/>
      <c r="Q7" s="6"/>
      <c r="R7" s="6"/>
      <c r="S7" s="5"/>
    </row>
    <row r="8" spans="1:25" ht="12.75">
      <c r="A8" s="1" t="s">
        <v>3</v>
      </c>
      <c r="B8" s="1" t="s">
        <v>4</v>
      </c>
      <c r="C8" s="1">
        <v>-7</v>
      </c>
      <c r="D8" s="12">
        <f aca="true" t="shared" si="6" ref="D8:D34">D$7*2^($C8/12)</f>
        <v>293.6647679174076</v>
      </c>
      <c r="E8" s="2">
        <f>E$5*2^($C8/12)</f>
        <v>288.6099192251823</v>
      </c>
      <c r="F8" s="2">
        <f aca="true" t="shared" si="7" ref="F8:Y20">F$5*2^($C8/12)</f>
        <v>289.119381085475</v>
      </c>
      <c r="G8" s="2">
        <f t="shared" si="7"/>
        <v>289.62794679265664</v>
      </c>
      <c r="H8" s="2">
        <f t="shared" si="7"/>
        <v>290.1356210592071</v>
      </c>
      <c r="I8" s="2">
        <f t="shared" si="7"/>
        <v>290.6424085564488</v>
      </c>
      <c r="J8" s="2">
        <f t="shared" si="7"/>
        <v>291.1483139150484</v>
      </c>
      <c r="K8" s="2">
        <f t="shared" si="7"/>
        <v>291.65334172551053</v>
      </c>
      <c r="L8" s="2">
        <f t="shared" si="7"/>
        <v>292.1574965386637</v>
      </c>
      <c r="M8" s="2">
        <f t="shared" si="7"/>
        <v>292.66078286613856</v>
      </c>
      <c r="N8" s="2">
        <f t="shared" si="7"/>
        <v>293.16320518083944</v>
      </c>
      <c r="O8" s="12">
        <f t="shared" si="7"/>
        <v>293.6647679174076</v>
      </c>
      <c r="P8" s="2">
        <f>P$5*2^($C8/12)</f>
        <v>294.16547547267794</v>
      </c>
      <c r="Q8" s="2">
        <f t="shared" si="7"/>
        <v>294.6653322061293</v>
      </c>
      <c r="R8" s="2">
        <f t="shared" si="7"/>
        <v>295.16434244032655</v>
      </c>
      <c r="S8" s="2">
        <f t="shared" si="7"/>
        <v>295.66251046135733</v>
      </c>
      <c r="T8" s="2">
        <f t="shared" si="7"/>
        <v>296.15984051926097</v>
      </c>
      <c r="U8" s="2">
        <f t="shared" si="7"/>
        <v>296.656336828452</v>
      </c>
      <c r="V8" s="2">
        <f t="shared" si="7"/>
        <v>297.15200356813654</v>
      </c>
      <c r="W8" s="2">
        <f t="shared" si="7"/>
        <v>297.6468448827229</v>
      </c>
      <c r="X8" s="2">
        <f t="shared" si="7"/>
        <v>298.1408648822257</v>
      </c>
      <c r="Y8" s="2">
        <f t="shared" si="7"/>
        <v>298.6340676426644</v>
      </c>
    </row>
    <row r="9" spans="1:25" ht="12.75">
      <c r="A9" s="1"/>
      <c r="B9" s="1" t="s">
        <v>5</v>
      </c>
      <c r="C9" s="1">
        <v>-6</v>
      </c>
      <c r="D9" s="12">
        <f t="shared" si="6"/>
        <v>311.12698372208087</v>
      </c>
      <c r="E9" s="2">
        <f aca="true" t="shared" si="8" ref="E9:T33">E$5*2^($C9/12)</f>
        <v>305.77155808509787</v>
      </c>
      <c r="F9" s="2">
        <f t="shared" si="7"/>
        <v>306.31131412406165</v>
      </c>
      <c r="G9" s="2">
        <f t="shared" si="7"/>
        <v>306.85012072187726</v>
      </c>
      <c r="H9" s="2">
        <f t="shared" si="7"/>
        <v>307.3879828712434</v>
      </c>
      <c r="I9" s="2">
        <f t="shared" si="7"/>
        <v>307.9249055212537</v>
      </c>
      <c r="J9" s="2">
        <f t="shared" si="7"/>
        <v>308.4608935779286</v>
      </c>
      <c r="K9" s="2">
        <f t="shared" si="7"/>
        <v>308.9959519047383</v>
      </c>
      <c r="L9" s="2">
        <f t="shared" si="7"/>
        <v>309.5300853231177</v>
      </c>
      <c r="M9" s="2">
        <f t="shared" si="7"/>
        <v>310.06329861297297</v>
      </c>
      <c r="N9" s="2">
        <f t="shared" si="7"/>
        <v>310.59559651318114</v>
      </c>
      <c r="O9" s="12">
        <f t="shared" si="7"/>
        <v>311.12698372208087</v>
      </c>
      <c r="P9" s="2">
        <f t="shared" si="7"/>
        <v>311.65746489795674</v>
      </c>
      <c r="Q9" s="2">
        <f t="shared" si="7"/>
        <v>312.1870446595154</v>
      </c>
      <c r="R9" s="2">
        <f t="shared" si="7"/>
        <v>312.715727586355</v>
      </c>
      <c r="S9" s="2">
        <f t="shared" si="7"/>
        <v>313.2435182194271</v>
      </c>
      <c r="T9" s="2">
        <f t="shared" si="7"/>
        <v>313.7704210614916</v>
      </c>
      <c r="U9" s="2">
        <f t="shared" si="7"/>
        <v>314.29644057756514</v>
      </c>
      <c r="V9" s="2">
        <f t="shared" si="7"/>
        <v>314.8215811953623</v>
      </c>
      <c r="W9" s="2">
        <f t="shared" si="7"/>
        <v>315.34584730573073</v>
      </c>
      <c r="X9" s="2">
        <f t="shared" si="7"/>
        <v>315.86924326307934</v>
      </c>
      <c r="Y9" s="2">
        <f t="shared" si="7"/>
        <v>316.39177338580026</v>
      </c>
    </row>
    <row r="10" spans="1:25" ht="12.75">
      <c r="A10" s="1"/>
      <c r="B10" s="1" t="s">
        <v>6</v>
      </c>
      <c r="C10" s="1">
        <v>-5</v>
      </c>
      <c r="D10" s="12">
        <f t="shared" si="6"/>
        <v>329.6275569128699</v>
      </c>
      <c r="E10" s="2">
        <f t="shared" si="8"/>
        <v>323.9536810959008</v>
      </c>
      <c r="F10" s="2">
        <f t="shared" si="7"/>
        <v>324.52553269914046</v>
      </c>
      <c r="G10" s="2">
        <f t="shared" si="7"/>
        <v>325.0963784045235</v>
      </c>
      <c r="H10" s="2">
        <f t="shared" si="7"/>
        <v>325.66622350162964</v>
      </c>
      <c r="I10" s="2">
        <f t="shared" si="7"/>
        <v>326.23507323384115</v>
      </c>
      <c r="J10" s="2">
        <f t="shared" si="7"/>
        <v>326.80293279890554</v>
      </c>
      <c r="K10" s="2">
        <f t="shared" si="7"/>
        <v>327.3698073494901</v>
      </c>
      <c r="L10" s="2">
        <f t="shared" si="7"/>
        <v>327.935701993727</v>
      </c>
      <c r="M10" s="2">
        <f t="shared" si="7"/>
        <v>328.50062179575053</v>
      </c>
      <c r="N10" s="2">
        <f t="shared" si="7"/>
        <v>329.06457177622605</v>
      </c>
      <c r="O10" s="12">
        <f t="shared" si="7"/>
        <v>329.6275569128699</v>
      </c>
      <c r="P10" s="2">
        <f t="shared" si="7"/>
        <v>330.1895821409627</v>
      </c>
      <c r="Q10" s="2">
        <f t="shared" si="7"/>
        <v>330.7506523538537</v>
      </c>
      <c r="R10" s="2">
        <f t="shared" si="7"/>
        <v>331.31077240345815</v>
      </c>
      <c r="S10" s="2">
        <f t="shared" si="7"/>
        <v>331.8699471007465</v>
      </c>
      <c r="T10" s="2">
        <f t="shared" si="7"/>
        <v>332.4281812162269</v>
      </c>
      <c r="U10" s="2">
        <f t="shared" si="7"/>
        <v>332.98547948041954</v>
      </c>
      <c r="V10" s="2">
        <f t="shared" si="7"/>
        <v>333.5418465843247</v>
      </c>
      <c r="W10" s="2">
        <f t="shared" si="7"/>
        <v>334.0972871798834</v>
      </c>
      <c r="X10" s="2">
        <f t="shared" si="7"/>
        <v>334.651805880431</v>
      </c>
      <c r="Y10" s="2">
        <f t="shared" si="7"/>
        <v>335.2054072611449</v>
      </c>
    </row>
    <row r="11" spans="1:25" ht="12.75">
      <c r="A11" s="1" t="s">
        <v>7</v>
      </c>
      <c r="B11" s="1" t="s">
        <v>8</v>
      </c>
      <c r="C11" s="1">
        <v>-4</v>
      </c>
      <c r="D11" s="12">
        <f t="shared" si="6"/>
        <v>349.2282314330039</v>
      </c>
      <c r="E11" s="2">
        <f t="shared" si="8"/>
        <v>343.21696940294737</v>
      </c>
      <c r="F11" s="2">
        <f t="shared" si="7"/>
        <v>343.82282507203</v>
      </c>
      <c r="G11" s="2">
        <f t="shared" si="7"/>
        <v>344.4276150294568</v>
      </c>
      <c r="H11" s="2">
        <f t="shared" si="7"/>
        <v>345.0313448793423</v>
      </c>
      <c r="I11" s="2">
        <f t="shared" si="7"/>
        <v>345.6340201768566</v>
      </c>
      <c r="J11" s="2">
        <f t="shared" si="7"/>
        <v>346.23564642882127</v>
      </c>
      <c r="K11" s="2">
        <f t="shared" si="7"/>
        <v>346.8362290942971</v>
      </c>
      <c r="L11" s="2">
        <f t="shared" si="7"/>
        <v>347.4357735851617</v>
      </c>
      <c r="M11" s="2">
        <f t="shared" si="7"/>
        <v>348.0342852666784</v>
      </c>
      <c r="N11" s="2">
        <f t="shared" si="7"/>
        <v>348.6317694580568</v>
      </c>
      <c r="O11" s="12">
        <f t="shared" si="7"/>
        <v>349.2282314330039</v>
      </c>
      <c r="P11" s="2">
        <f t="shared" si="7"/>
        <v>349.823676420267</v>
      </c>
      <c r="Q11" s="2">
        <f t="shared" si="7"/>
        <v>350.41810960416933</v>
      </c>
      <c r="R11" s="2">
        <f t="shared" si="7"/>
        <v>351.01153612513593</v>
      </c>
      <c r="S11" s="2">
        <f t="shared" si="7"/>
        <v>351.6039610802125</v>
      </c>
      <c r="T11" s="2">
        <f t="shared" si="7"/>
        <v>352.1953895235763</v>
      </c>
      <c r="U11" s="2">
        <f t="shared" si="7"/>
        <v>352.7858264670389</v>
      </c>
      <c r="V11" s="2">
        <f t="shared" si="7"/>
        <v>353.3752768805419</v>
      </c>
      <c r="W11" s="2">
        <f t="shared" si="7"/>
        <v>353.9637456926453</v>
      </c>
      <c r="X11" s="2">
        <f t="shared" si="7"/>
        <v>354.5512377910076</v>
      </c>
      <c r="Y11" s="2">
        <f t="shared" si="7"/>
        <v>355.13775802286034</v>
      </c>
    </row>
    <row r="12" spans="1:25" ht="12.75">
      <c r="A12" s="1"/>
      <c r="B12" s="1" t="s">
        <v>9</v>
      </c>
      <c r="C12" s="1">
        <v>-3</v>
      </c>
      <c r="D12" s="12">
        <f t="shared" si="6"/>
        <v>369.99442271163446</v>
      </c>
      <c r="E12" s="2">
        <f t="shared" si="8"/>
        <v>363.6257124402662</v>
      </c>
      <c r="F12" s="2">
        <f t="shared" si="7"/>
        <v>364.26759416216765</v>
      </c>
      <c r="G12" s="2">
        <f t="shared" si="7"/>
        <v>364.90834680190045</v>
      </c>
      <c r="H12" s="2">
        <f t="shared" si="7"/>
        <v>365.5479762968173</v>
      </c>
      <c r="I12" s="2">
        <f t="shared" si="7"/>
        <v>366.18648853241564</v>
      </c>
      <c r="J12" s="2">
        <f t="shared" si="7"/>
        <v>366.8238893429699</v>
      </c>
      <c r="K12" s="2">
        <f t="shared" si="7"/>
        <v>367.4601845121535</v>
      </c>
      <c r="L12" s="2">
        <f t="shared" si="7"/>
        <v>368.09537977365096</v>
      </c>
      <c r="M12" s="2">
        <f t="shared" si="7"/>
        <v>368.7294808117608</v>
      </c>
      <c r="N12" s="2">
        <f t="shared" si="7"/>
        <v>369.36249326198936</v>
      </c>
      <c r="O12" s="12">
        <f t="shared" si="7"/>
        <v>369.99442271163446</v>
      </c>
      <c r="P12" s="2">
        <f t="shared" si="7"/>
        <v>370.625274700361</v>
      </c>
      <c r="Q12" s="2">
        <f t="shared" si="7"/>
        <v>371.255054720768</v>
      </c>
      <c r="R12" s="2">
        <f t="shared" si="7"/>
        <v>371.88376821894616</v>
      </c>
      <c r="S12" s="2">
        <f t="shared" si="7"/>
        <v>372.51142059502723</v>
      </c>
      <c r="T12" s="2">
        <f t="shared" si="7"/>
        <v>373.1380172037255</v>
      </c>
      <c r="U12" s="2">
        <f t="shared" si="7"/>
        <v>373.7635633548704</v>
      </c>
      <c r="V12" s="2">
        <f t="shared" si="7"/>
        <v>374.3880643139317</v>
      </c>
      <c r="W12" s="2">
        <f t="shared" si="7"/>
        <v>375.0115253025367</v>
      </c>
      <c r="X12" s="2">
        <f t="shared" si="7"/>
        <v>375.6339514989793</v>
      </c>
      <c r="Y12" s="2">
        <f t="shared" si="7"/>
        <v>376.2553480387223</v>
      </c>
    </row>
    <row r="13" spans="1:25" ht="12.75">
      <c r="A13" s="1" t="s">
        <v>10</v>
      </c>
      <c r="B13" s="1" t="s">
        <v>11</v>
      </c>
      <c r="C13" s="1">
        <v>-2</v>
      </c>
      <c r="D13" s="12">
        <f t="shared" si="6"/>
        <v>391.99543598174927</v>
      </c>
      <c r="E13" s="2">
        <f t="shared" si="8"/>
        <v>385.2480224905677</v>
      </c>
      <c r="F13" s="2">
        <f t="shared" si="7"/>
        <v>385.92807248586604</v>
      </c>
      <c r="G13" s="2">
        <f t="shared" si="7"/>
        <v>386.6069262602762</v>
      </c>
      <c r="H13" s="2">
        <f t="shared" si="7"/>
        <v>387.2845901042043</v>
      </c>
      <c r="I13" s="2">
        <f t="shared" si="7"/>
        <v>387.9610702531176</v>
      </c>
      <c r="J13" s="2">
        <f t="shared" si="7"/>
        <v>388.63637288821457</v>
      </c>
      <c r="K13" s="2">
        <f t="shared" si="7"/>
        <v>389.3105041370836</v>
      </c>
      <c r="L13" s="2">
        <f t="shared" si="7"/>
        <v>389.98347007435217</v>
      </c>
      <c r="M13" s="2">
        <f t="shared" si="7"/>
        <v>390.65527672232446</v>
      </c>
      <c r="N13" s="2">
        <f t="shared" si="7"/>
        <v>391.3259300516116</v>
      </c>
      <c r="O13" s="12">
        <f t="shared" si="7"/>
        <v>391.99543598174927</v>
      </c>
      <c r="P13" s="2">
        <f t="shared" si="7"/>
        <v>392.66380038180824</v>
      </c>
      <c r="Q13" s="2">
        <f t="shared" si="7"/>
        <v>393.3310290709943</v>
      </c>
      <c r="R13" s="2">
        <f t="shared" si="7"/>
        <v>393.99712781923955</v>
      </c>
      <c r="S13" s="2">
        <f t="shared" si="7"/>
        <v>394.6621023477844</v>
      </c>
      <c r="T13" s="2">
        <f t="shared" si="7"/>
        <v>395.3259583297509</v>
      </c>
      <c r="U13" s="2">
        <f t="shared" si="7"/>
        <v>395.9887013907075</v>
      </c>
      <c r="V13" s="2">
        <f t="shared" si="7"/>
        <v>396.6503371092249</v>
      </c>
      <c r="W13" s="2">
        <f t="shared" si="7"/>
        <v>397.31087101742463</v>
      </c>
      <c r="X13" s="2">
        <f t="shared" si="7"/>
        <v>397.970308601518</v>
      </c>
      <c r="Y13" s="2">
        <f t="shared" si="7"/>
        <v>398.6286553023383</v>
      </c>
    </row>
    <row r="14" spans="1:25" ht="12.75">
      <c r="A14" s="1"/>
      <c r="B14" s="1" t="s">
        <v>12</v>
      </c>
      <c r="C14" s="1">
        <v>-1</v>
      </c>
      <c r="D14" s="12">
        <f t="shared" si="6"/>
        <v>415.3046975799451</v>
      </c>
      <c r="E14" s="2">
        <f t="shared" si="8"/>
        <v>408.1560620036562</v>
      </c>
      <c r="F14" s="2">
        <f t="shared" si="7"/>
        <v>408.87654987599404</v>
      </c>
      <c r="G14" s="2">
        <f t="shared" si="7"/>
        <v>409.59577039644813</v>
      </c>
      <c r="H14" s="2">
        <f t="shared" si="7"/>
        <v>410.31373022947156</v>
      </c>
      <c r="I14" s="2">
        <f t="shared" si="7"/>
        <v>411.03043598131194</v>
      </c>
      <c r="J14" s="2">
        <f t="shared" si="7"/>
        <v>411.74589420072067</v>
      </c>
      <c r="K14" s="2">
        <f t="shared" si="7"/>
        <v>412.46011137965183</v>
      </c>
      <c r="L14" s="2">
        <f t="shared" si="7"/>
        <v>413.17309395394875</v>
      </c>
      <c r="M14" s="2">
        <f t="shared" si="7"/>
        <v>413.88484830402064</v>
      </c>
      <c r="N14" s="2">
        <f t="shared" si="7"/>
        <v>414.5953807555095</v>
      </c>
      <c r="O14" s="12">
        <f t="shared" si="7"/>
        <v>415.3046975799451</v>
      </c>
      <c r="P14" s="2">
        <f t="shared" si="7"/>
        <v>416.01280499539115</v>
      </c>
      <c r="Q14" s="2">
        <f t="shared" si="7"/>
        <v>416.71970916708153</v>
      </c>
      <c r="R14" s="2">
        <f t="shared" si="7"/>
        <v>417.42541620804633</v>
      </c>
      <c r="S14" s="2">
        <f t="shared" si="7"/>
        <v>418.12993217972854</v>
      </c>
      <c r="T14" s="2">
        <f t="shared" si="7"/>
        <v>418.8332630925917</v>
      </c>
      <c r="U14" s="2">
        <f t="shared" si="7"/>
        <v>419.5354149067179</v>
      </c>
      <c r="V14" s="2">
        <f t="shared" si="7"/>
        <v>420.236393532397</v>
      </c>
      <c r="W14" s="2">
        <f t="shared" si="7"/>
        <v>420.93620483070754</v>
      </c>
      <c r="X14" s="2">
        <f t="shared" si="7"/>
        <v>421.6348546140879</v>
      </c>
      <c r="Y14" s="2">
        <f t="shared" si="7"/>
        <v>422.3323486469002</v>
      </c>
    </row>
    <row r="15" spans="1:25" ht="12.75">
      <c r="A15" s="1" t="s">
        <v>13</v>
      </c>
      <c r="B15" s="1" t="s">
        <v>14</v>
      </c>
      <c r="C15" s="1">
        <v>0</v>
      </c>
      <c r="D15" s="12">
        <f t="shared" si="6"/>
        <v>440</v>
      </c>
      <c r="E15" s="2">
        <f t="shared" si="8"/>
        <v>432.426284431898</v>
      </c>
      <c r="F15" s="2">
        <f t="shared" si="7"/>
        <v>433.1896147425734</v>
      </c>
      <c r="G15" s="2">
        <f t="shared" si="7"/>
        <v>433.9516023407004</v>
      </c>
      <c r="H15" s="2">
        <f t="shared" si="7"/>
        <v>434.7122542870211</v>
      </c>
      <c r="I15" s="2">
        <f t="shared" si="7"/>
        <v>435.471577580611</v>
      </c>
      <c r="J15" s="2">
        <f t="shared" si="7"/>
        <v>436.2295791596306</v>
      </c>
      <c r="K15" s="2">
        <f t="shared" si="7"/>
        <v>436.98626590206555</v>
      </c>
      <c r="L15" s="2">
        <f t="shared" si="7"/>
        <v>437.7416446264544</v>
      </c>
      <c r="M15" s="2">
        <f t="shared" si="7"/>
        <v>438.49572209260526</v>
      </c>
      <c r="N15" s="2">
        <f t="shared" si="7"/>
        <v>439.24850500230235</v>
      </c>
      <c r="O15" s="12">
        <f t="shared" si="7"/>
        <v>440</v>
      </c>
      <c r="P15" s="2">
        <f t="shared" si="7"/>
        <v>440.75021367350723</v>
      </c>
      <c r="Q15" s="2">
        <f t="shared" si="7"/>
        <v>441.4991525546618</v>
      </c>
      <c r="R15" s="2">
        <f t="shared" si="7"/>
        <v>442.2468231199935</v>
      </c>
      <c r="S15" s="2">
        <f t="shared" si="7"/>
        <v>442.9932317913775</v>
      </c>
      <c r="T15" s="2">
        <f t="shared" si="7"/>
        <v>443.7383849366781</v>
      </c>
      <c r="U15" s="2">
        <f t="shared" si="7"/>
        <v>444.4822888703822</v>
      </c>
      <c r="V15" s="2">
        <f t="shared" si="7"/>
        <v>445.2249498542239</v>
      </c>
      <c r="W15" s="2">
        <f t="shared" si="7"/>
        <v>445.9663740977996</v>
      </c>
      <c r="X15" s="2">
        <f t="shared" si="7"/>
        <v>446.7065677591732</v>
      </c>
      <c r="Y15" s="2">
        <f t="shared" si="7"/>
        <v>447.44553694547363</v>
      </c>
    </row>
    <row r="16" spans="1:25" ht="12.75">
      <c r="A16" s="1"/>
      <c r="B16" s="1" t="s">
        <v>15</v>
      </c>
      <c r="C16" s="1">
        <v>1</v>
      </c>
      <c r="D16" s="12">
        <f t="shared" si="6"/>
        <v>466.1637615180899</v>
      </c>
      <c r="E16" s="2">
        <f t="shared" si="8"/>
        <v>458.13968938651146</v>
      </c>
      <c r="F16" s="2">
        <f t="shared" si="7"/>
        <v>458.94840967947783</v>
      </c>
      <c r="G16" s="2">
        <f t="shared" si="7"/>
        <v>459.75570741805285</v>
      </c>
      <c r="H16" s="2">
        <f t="shared" si="7"/>
        <v>460.5615900828322</v>
      </c>
      <c r="I16" s="2">
        <f t="shared" si="7"/>
        <v>461.36606508907806</v>
      </c>
      <c r="J16" s="2">
        <f t="shared" si="7"/>
        <v>462.1691397875154</v>
      </c>
      <c r="K16" s="2">
        <f t="shared" si="7"/>
        <v>462.9708214651162</v>
      </c>
      <c r="L16" s="2">
        <f t="shared" si="7"/>
        <v>463.7711173458704</v>
      </c>
      <c r="M16" s="2">
        <f t="shared" si="7"/>
        <v>464.5700345915452</v>
      </c>
      <c r="N16" s="2">
        <f t="shared" si="7"/>
        <v>465.3675803024337</v>
      </c>
      <c r="O16" s="12">
        <f t="shared" si="7"/>
        <v>466.1637615180899</v>
      </c>
      <c r="P16" s="2">
        <f t="shared" si="7"/>
        <v>466.95858521805457</v>
      </c>
      <c r="Q16" s="2">
        <f t="shared" si="7"/>
        <v>467.7520583225686</v>
      </c>
      <c r="R16" s="2">
        <f t="shared" si="7"/>
        <v>468.5441876932763</v>
      </c>
      <c r="S16" s="2">
        <f t="shared" si="7"/>
        <v>469.3349801339174</v>
      </c>
      <c r="T16" s="2">
        <f t="shared" si="7"/>
        <v>470.12444239100904</v>
      </c>
      <c r="U16" s="2">
        <f t="shared" si="7"/>
        <v>470.9125811545173</v>
      </c>
      <c r="V16" s="2">
        <f t="shared" si="7"/>
        <v>471.69940305851816</v>
      </c>
      <c r="W16" s="2">
        <f t="shared" si="7"/>
        <v>472.48491468184983</v>
      </c>
      <c r="X16" s="2">
        <f t="shared" si="7"/>
        <v>473.26912254875384</v>
      </c>
      <c r="Y16" s="2">
        <f t="shared" si="7"/>
        <v>474.0520331295079</v>
      </c>
    </row>
    <row r="17" spans="1:25" ht="12.75">
      <c r="A17" s="1"/>
      <c r="B17" s="1" t="s">
        <v>16</v>
      </c>
      <c r="C17" s="1">
        <v>2</v>
      </c>
      <c r="D17" s="12">
        <f t="shared" si="6"/>
        <v>493.8833012561241</v>
      </c>
      <c r="E17" s="2">
        <f t="shared" si="8"/>
        <v>485.3820929662398</v>
      </c>
      <c r="F17" s="2">
        <f t="shared" si="7"/>
        <v>486.2389022702971</v>
      </c>
      <c r="G17" s="2">
        <f t="shared" si="7"/>
        <v>487.0942044304771</v>
      </c>
      <c r="H17" s="2">
        <f t="shared" si="7"/>
        <v>487.9480073721947</v>
      </c>
      <c r="I17" s="2">
        <f t="shared" si="7"/>
        <v>488.80031895164666</v>
      </c>
      <c r="J17" s="2">
        <f t="shared" si="7"/>
        <v>489.6511469566547</v>
      </c>
      <c r="K17" s="2">
        <f t="shared" si="7"/>
        <v>490.5004991074968</v>
      </c>
      <c r="L17" s="2">
        <f t="shared" si="7"/>
        <v>491.34838305772365</v>
      </c>
      <c r="M17" s="2">
        <f t="shared" si="7"/>
        <v>492.1948063949633</v>
      </c>
      <c r="N17" s="2">
        <f t="shared" si="7"/>
        <v>493.0397766417142</v>
      </c>
      <c r="O17" s="12">
        <f t="shared" si="7"/>
        <v>493.8833012561241</v>
      </c>
      <c r="P17" s="2">
        <f t="shared" si="7"/>
        <v>494.7253876327588</v>
      </c>
      <c r="Q17" s="2">
        <f t="shared" si="7"/>
        <v>495.566043103358</v>
      </c>
      <c r="R17" s="2">
        <f t="shared" si="7"/>
        <v>496.4052749375809</v>
      </c>
      <c r="S17" s="2">
        <f t="shared" si="7"/>
        <v>497.24309034373846</v>
      </c>
      <c r="T17" s="2">
        <f t="shared" si="7"/>
        <v>498.0794964695167</v>
      </c>
      <c r="U17" s="2">
        <f t="shared" si="7"/>
        <v>498.9145004026876</v>
      </c>
      <c r="V17" s="2">
        <f t="shared" si="7"/>
        <v>499.74810917181003</v>
      </c>
      <c r="W17" s="2">
        <f t="shared" si="7"/>
        <v>500.58032974692026</v>
      </c>
      <c r="X17" s="2">
        <f t="shared" si="7"/>
        <v>501.4111690402113</v>
      </c>
      <c r="Y17" s="2">
        <f t="shared" si="7"/>
        <v>502.2406339067036</v>
      </c>
    </row>
    <row r="18" spans="1:25" ht="12.75">
      <c r="A18" s="1" t="s">
        <v>17</v>
      </c>
      <c r="B18" s="1" t="s">
        <v>18</v>
      </c>
      <c r="C18" s="1">
        <v>3</v>
      </c>
      <c r="D18" s="12">
        <f t="shared" si="6"/>
        <v>523.2511306011972</v>
      </c>
      <c r="E18" s="2">
        <f t="shared" si="8"/>
        <v>514.2444141606035</v>
      </c>
      <c r="F18" s="2">
        <f t="shared" si="7"/>
        <v>515.1521719971558</v>
      </c>
      <c r="G18" s="2">
        <f t="shared" si="7"/>
        <v>516.0583330703923</v>
      </c>
      <c r="H18" s="2">
        <f t="shared" si="7"/>
        <v>516.9629057769976</v>
      </c>
      <c r="I18" s="2">
        <f t="shared" si="7"/>
        <v>517.865898440322</v>
      </c>
      <c r="J18" s="2">
        <f t="shared" si="7"/>
        <v>518.7673193112754</v>
      </c>
      <c r="K18" s="2">
        <f t="shared" si="7"/>
        <v>519.6671765692073</v>
      </c>
      <c r="L18" s="2">
        <f t="shared" si="7"/>
        <v>520.5654783227722</v>
      </c>
      <c r="M18" s="2">
        <f t="shared" si="7"/>
        <v>521.462232610782</v>
      </c>
      <c r="N18" s="2">
        <f t="shared" si="7"/>
        <v>522.3574474030463</v>
      </c>
      <c r="O18" s="12">
        <f t="shared" si="7"/>
        <v>523.2511306011972</v>
      </c>
      <c r="P18" s="2">
        <f t="shared" si="7"/>
        <v>524.1432900395043</v>
      </c>
      <c r="Q18" s="2">
        <f t="shared" si="7"/>
        <v>525.0339334856756</v>
      </c>
      <c r="R18" s="2">
        <f t="shared" si="7"/>
        <v>525.9230686416462</v>
      </c>
      <c r="S18" s="2">
        <f t="shared" si="7"/>
        <v>526.8107031443558</v>
      </c>
      <c r="T18" s="2">
        <f t="shared" si="7"/>
        <v>527.6968445665138</v>
      </c>
      <c r="U18" s="2">
        <f t="shared" si="7"/>
        <v>528.5815004173533</v>
      </c>
      <c r="V18" s="2">
        <f t="shared" si="7"/>
        <v>529.4646781433727</v>
      </c>
      <c r="W18" s="2">
        <f t="shared" si="7"/>
        <v>530.3463851290685</v>
      </c>
      <c r="X18" s="2">
        <f t="shared" si="7"/>
        <v>531.2266286976538</v>
      </c>
      <c r="Y18" s="2">
        <f t="shared" si="7"/>
        <v>532.1054161117701</v>
      </c>
    </row>
    <row r="19" spans="1:25" ht="12.75">
      <c r="A19" s="1"/>
      <c r="B19" s="1" t="s">
        <v>19</v>
      </c>
      <c r="C19" s="1">
        <v>4</v>
      </c>
      <c r="D19" s="12">
        <f t="shared" si="6"/>
        <v>554.3652619537442</v>
      </c>
      <c r="E19" s="2">
        <f t="shared" si="8"/>
        <v>544.822978283576</v>
      </c>
      <c r="F19" s="2">
        <f t="shared" si="7"/>
        <v>545.7847142100187</v>
      </c>
      <c r="G19" s="2">
        <f t="shared" si="7"/>
        <v>546.7447584246578</v>
      </c>
      <c r="H19" s="2">
        <f t="shared" si="7"/>
        <v>547.7031198234707</v>
      </c>
      <c r="I19" s="2">
        <f t="shared" si="7"/>
        <v>548.6598072247401</v>
      </c>
      <c r="J19" s="2">
        <f t="shared" si="7"/>
        <v>549.6148293700005</v>
      </c>
      <c r="K19" s="2">
        <f t="shared" si="7"/>
        <v>550.5681949249706</v>
      </c>
      <c r="L19" s="2">
        <f t="shared" si="7"/>
        <v>551.5199124804709</v>
      </c>
      <c r="M19" s="2">
        <f t="shared" si="7"/>
        <v>552.4699905533257</v>
      </c>
      <c r="N19" s="2">
        <f t="shared" si="7"/>
        <v>553.4184375872543</v>
      </c>
      <c r="O19" s="12">
        <f t="shared" si="7"/>
        <v>554.3652619537442</v>
      </c>
      <c r="P19" s="2">
        <f t="shared" si="7"/>
        <v>555.3104719529149</v>
      </c>
      <c r="Q19" s="2">
        <f t="shared" si="7"/>
        <v>556.2540758143663</v>
      </c>
      <c r="R19" s="2">
        <f t="shared" si="7"/>
        <v>557.1960816980145</v>
      </c>
      <c r="S19" s="2">
        <f t="shared" si="7"/>
        <v>558.1364976949153</v>
      </c>
      <c r="T19" s="2">
        <f t="shared" si="7"/>
        <v>559.0753318280748</v>
      </c>
      <c r="U19" s="2">
        <f t="shared" si="7"/>
        <v>560.0125920532482</v>
      </c>
      <c r="V19" s="2">
        <f t="shared" si="7"/>
        <v>560.948286259726</v>
      </c>
      <c r="W19" s="2">
        <f t="shared" si="7"/>
        <v>561.8824222711095</v>
      </c>
      <c r="X19" s="2">
        <f t="shared" si="7"/>
        <v>562.8150078460728</v>
      </c>
      <c r="Y19" s="2">
        <f t="shared" si="7"/>
        <v>563.7460506791164</v>
      </c>
    </row>
    <row r="20" spans="1:25" ht="12.75">
      <c r="A20" s="1" t="s">
        <v>3</v>
      </c>
      <c r="B20" s="1" t="s">
        <v>4</v>
      </c>
      <c r="C20" s="1">
        <v>5</v>
      </c>
      <c r="D20" s="12">
        <f t="shared" si="6"/>
        <v>587.3295358348151</v>
      </c>
      <c r="E20" s="2">
        <f t="shared" si="8"/>
        <v>577.2198384503646</v>
      </c>
      <c r="F20" s="2">
        <f t="shared" si="7"/>
        <v>578.23876217095</v>
      </c>
      <c r="G20" s="2">
        <f t="shared" si="7"/>
        <v>579.2558935853133</v>
      </c>
      <c r="H20" s="2">
        <f t="shared" si="7"/>
        <v>580.2712421184142</v>
      </c>
      <c r="I20" s="2">
        <f t="shared" si="7"/>
        <v>581.2848171128976</v>
      </c>
      <c r="J20" s="2">
        <f t="shared" si="7"/>
        <v>582.2966278300968</v>
      </c>
      <c r="K20" s="2">
        <f t="shared" si="7"/>
        <v>583.3066834510211</v>
      </c>
      <c r="L20" s="2">
        <f t="shared" si="7"/>
        <v>584.3149930773274</v>
      </c>
      <c r="M20" s="2">
        <f t="shared" si="7"/>
        <v>585.3215657322771</v>
      </c>
      <c r="N20" s="2">
        <f t="shared" si="7"/>
        <v>586.3264103616789</v>
      </c>
      <c r="O20" s="12">
        <f t="shared" si="7"/>
        <v>587.3295358348151</v>
      </c>
      <c r="P20" s="2">
        <f t="shared" si="7"/>
        <v>588.3309509453559</v>
      </c>
      <c r="Q20" s="2">
        <f t="shared" si="7"/>
        <v>589.3306644122586</v>
      </c>
      <c r="R20" s="2">
        <f t="shared" si="7"/>
        <v>590.3286848806531</v>
      </c>
      <c r="S20" s="2">
        <f t="shared" si="7"/>
        <v>591.3250209227147</v>
      </c>
      <c r="T20" s="2">
        <f t="shared" si="7"/>
        <v>592.3196810385219</v>
      </c>
      <c r="U20" s="2">
        <f t="shared" si="7"/>
        <v>593.312673656904</v>
      </c>
      <c r="V20" s="2">
        <f>V$5*2^($C20/12)</f>
        <v>594.3040071362731</v>
      </c>
      <c r="W20" s="2">
        <f>W$5*2^($C20/12)</f>
        <v>595.2936897654458</v>
      </c>
      <c r="X20" s="2">
        <f>X$5*2^($C20/12)</f>
        <v>596.2817297644514</v>
      </c>
      <c r="Y20" s="2">
        <f>Y$5*2^($C20/12)</f>
        <v>597.2681352853288</v>
      </c>
    </row>
    <row r="21" spans="1:25" ht="12.75">
      <c r="A21" s="1"/>
      <c r="B21" s="1" t="s">
        <v>5</v>
      </c>
      <c r="C21" s="1">
        <v>6</v>
      </c>
      <c r="D21" s="12">
        <f t="shared" si="6"/>
        <v>622.2539674441618</v>
      </c>
      <c r="E21" s="2">
        <f t="shared" si="8"/>
        <v>611.5431161701957</v>
      </c>
      <c r="F21" s="2">
        <f t="shared" si="8"/>
        <v>612.6226282481233</v>
      </c>
      <c r="G21" s="2">
        <f t="shared" si="8"/>
        <v>613.7002414437546</v>
      </c>
      <c r="H21" s="2">
        <f t="shared" si="8"/>
        <v>614.775965742487</v>
      </c>
      <c r="I21" s="2">
        <f t="shared" si="8"/>
        <v>615.8498110425076</v>
      </c>
      <c r="J21" s="2">
        <f t="shared" si="8"/>
        <v>616.9217871558573</v>
      </c>
      <c r="K21" s="2">
        <f t="shared" si="8"/>
        <v>617.9919038094768</v>
      </c>
      <c r="L21" s="2">
        <f t="shared" si="8"/>
        <v>619.0601706462355</v>
      </c>
      <c r="M21" s="2">
        <f t="shared" si="8"/>
        <v>620.126597225946</v>
      </c>
      <c r="N21" s="2">
        <f t="shared" si="8"/>
        <v>621.1911930263623</v>
      </c>
      <c r="O21" s="12">
        <f t="shared" si="8"/>
        <v>622.2539674441618</v>
      </c>
      <c r="P21" s="2">
        <f t="shared" si="8"/>
        <v>623.3149297959135</v>
      </c>
      <c r="Q21" s="2">
        <f t="shared" si="8"/>
        <v>624.3740893190309</v>
      </c>
      <c r="R21" s="2">
        <f t="shared" si="8"/>
        <v>625.4314551727101</v>
      </c>
      <c r="S21" s="2">
        <f t="shared" si="8"/>
        <v>626.4870364388543</v>
      </c>
      <c r="T21" s="2">
        <f t="shared" si="8"/>
        <v>627.5408421229832</v>
      </c>
      <c r="U21" s="2">
        <f aca="true" t="shared" si="9" ref="U21:Y33">U$5*2^($C21/12)</f>
        <v>628.5928811551304</v>
      </c>
      <c r="V21" s="2">
        <f t="shared" si="9"/>
        <v>629.6431623907246</v>
      </c>
      <c r="W21" s="2">
        <f t="shared" si="9"/>
        <v>630.6916946114616</v>
      </c>
      <c r="X21" s="2">
        <f t="shared" si="9"/>
        <v>631.7384865261587</v>
      </c>
      <c r="Y21" s="2">
        <f t="shared" si="9"/>
        <v>632.7835467716006</v>
      </c>
    </row>
    <row r="22" spans="1:25" ht="12.75">
      <c r="A22" s="1"/>
      <c r="B22" s="1" t="s">
        <v>6</v>
      </c>
      <c r="C22" s="1">
        <v>7</v>
      </c>
      <c r="D22" s="12">
        <f t="shared" si="6"/>
        <v>659.2551138257398</v>
      </c>
      <c r="E22" s="2">
        <f t="shared" si="8"/>
        <v>647.9073621918016</v>
      </c>
      <c r="F22" s="2">
        <f t="shared" si="8"/>
        <v>649.0510653982809</v>
      </c>
      <c r="G22" s="2">
        <f t="shared" si="8"/>
        <v>650.192756809047</v>
      </c>
      <c r="H22" s="2">
        <f t="shared" si="8"/>
        <v>651.3324470032593</v>
      </c>
      <c r="I22" s="2">
        <f t="shared" si="8"/>
        <v>652.4701464676823</v>
      </c>
      <c r="J22" s="2">
        <f t="shared" si="8"/>
        <v>653.6058655978111</v>
      </c>
      <c r="K22" s="2">
        <f t="shared" si="8"/>
        <v>654.7396146989802</v>
      </c>
      <c r="L22" s="2">
        <f t="shared" si="8"/>
        <v>655.871403987454</v>
      </c>
      <c r="M22" s="2">
        <f t="shared" si="8"/>
        <v>657.0012435915011</v>
      </c>
      <c r="N22" s="2">
        <f t="shared" si="8"/>
        <v>658.1291435524521</v>
      </c>
      <c r="O22" s="12">
        <f t="shared" si="8"/>
        <v>659.2551138257398</v>
      </c>
      <c r="P22" s="2">
        <f t="shared" si="8"/>
        <v>660.3791642819255</v>
      </c>
      <c r="Q22" s="2">
        <f t="shared" si="8"/>
        <v>661.5013047077074</v>
      </c>
      <c r="R22" s="2">
        <f t="shared" si="8"/>
        <v>662.6215448069163</v>
      </c>
      <c r="S22" s="2">
        <f t="shared" si="8"/>
        <v>663.739894201493</v>
      </c>
      <c r="T22" s="2">
        <f t="shared" si="8"/>
        <v>664.8563624324538</v>
      </c>
      <c r="U22" s="2">
        <f t="shared" si="9"/>
        <v>665.9709589608391</v>
      </c>
      <c r="V22" s="2">
        <f t="shared" si="9"/>
        <v>667.0836931686493</v>
      </c>
      <c r="W22" s="2">
        <f t="shared" si="9"/>
        <v>668.1945743597668</v>
      </c>
      <c r="X22" s="2">
        <f t="shared" si="9"/>
        <v>669.303611760862</v>
      </c>
      <c r="Y22" s="2">
        <f t="shared" si="9"/>
        <v>670.4108145222898</v>
      </c>
    </row>
    <row r="23" spans="1:25" ht="12.75">
      <c r="A23" s="1" t="s">
        <v>7</v>
      </c>
      <c r="B23" s="1" t="s">
        <v>8</v>
      </c>
      <c r="C23" s="1">
        <v>8</v>
      </c>
      <c r="D23" s="12">
        <f t="shared" si="6"/>
        <v>698.4564628660078</v>
      </c>
      <c r="E23" s="2">
        <f t="shared" si="8"/>
        <v>686.4339388058947</v>
      </c>
      <c r="F23" s="2">
        <f t="shared" si="8"/>
        <v>687.64565014406</v>
      </c>
      <c r="G23" s="2">
        <f t="shared" si="8"/>
        <v>688.8552300589135</v>
      </c>
      <c r="H23" s="2">
        <f t="shared" si="8"/>
        <v>690.0626897586847</v>
      </c>
      <c r="I23" s="2">
        <f t="shared" si="8"/>
        <v>691.2680403537132</v>
      </c>
      <c r="J23" s="2">
        <f t="shared" si="8"/>
        <v>692.4712928576425</v>
      </c>
      <c r="K23" s="2">
        <f t="shared" si="8"/>
        <v>693.6724581885942</v>
      </c>
      <c r="L23" s="2">
        <f t="shared" si="8"/>
        <v>694.8715471703234</v>
      </c>
      <c r="M23" s="2">
        <f t="shared" si="8"/>
        <v>696.0685705333568</v>
      </c>
      <c r="N23" s="2">
        <f t="shared" si="8"/>
        <v>697.2635389161136</v>
      </c>
      <c r="O23" s="12">
        <f t="shared" si="8"/>
        <v>698.4564628660078</v>
      </c>
      <c r="P23" s="2">
        <f t="shared" si="8"/>
        <v>699.647352840534</v>
      </c>
      <c r="Q23" s="2">
        <f t="shared" si="8"/>
        <v>700.8362192083387</v>
      </c>
      <c r="R23" s="2">
        <f t="shared" si="8"/>
        <v>702.0230722502719</v>
      </c>
      <c r="S23" s="2">
        <f t="shared" si="8"/>
        <v>703.207922160425</v>
      </c>
      <c r="T23" s="2">
        <f t="shared" si="8"/>
        <v>704.3907790471526</v>
      </c>
      <c r="U23" s="2">
        <f t="shared" si="9"/>
        <v>705.5716529340777</v>
      </c>
      <c r="V23" s="2">
        <f t="shared" si="9"/>
        <v>706.7505537610838</v>
      </c>
      <c r="W23" s="2">
        <f t="shared" si="9"/>
        <v>707.9274913852906</v>
      </c>
      <c r="X23" s="2">
        <f t="shared" si="9"/>
        <v>709.1024755820152</v>
      </c>
      <c r="Y23" s="2">
        <f t="shared" si="9"/>
        <v>710.2755160457207</v>
      </c>
    </row>
    <row r="24" spans="1:25" ht="12.75">
      <c r="A24" s="1"/>
      <c r="B24" s="1" t="s">
        <v>9</v>
      </c>
      <c r="C24" s="1">
        <v>9</v>
      </c>
      <c r="D24" s="12">
        <f t="shared" si="6"/>
        <v>739.9888454232688</v>
      </c>
      <c r="E24" s="2">
        <f t="shared" si="8"/>
        <v>727.2514248805323</v>
      </c>
      <c r="F24" s="2">
        <f t="shared" si="8"/>
        <v>728.5351883243352</v>
      </c>
      <c r="G24" s="2">
        <f t="shared" si="8"/>
        <v>729.8166936038008</v>
      </c>
      <c r="H24" s="2">
        <f t="shared" si="8"/>
        <v>731.0959525936345</v>
      </c>
      <c r="I24" s="2">
        <f t="shared" si="8"/>
        <v>732.3729770648312</v>
      </c>
      <c r="J24" s="2">
        <f t="shared" si="8"/>
        <v>733.6477786859397</v>
      </c>
      <c r="K24" s="2">
        <f t="shared" si="8"/>
        <v>734.9203690243069</v>
      </c>
      <c r="L24" s="2">
        <f t="shared" si="8"/>
        <v>736.1907595473018</v>
      </c>
      <c r="M24" s="2">
        <f t="shared" si="8"/>
        <v>737.4589616235215</v>
      </c>
      <c r="N24" s="2">
        <f t="shared" si="8"/>
        <v>738.7249865239787</v>
      </c>
      <c r="O24" s="12">
        <f t="shared" si="8"/>
        <v>739.9888454232688</v>
      </c>
      <c r="P24" s="2">
        <f t="shared" si="8"/>
        <v>741.2505494007219</v>
      </c>
      <c r="Q24" s="2">
        <f t="shared" si="8"/>
        <v>742.5101094415359</v>
      </c>
      <c r="R24" s="2">
        <f t="shared" si="8"/>
        <v>743.7675364378922</v>
      </c>
      <c r="S24" s="2">
        <f t="shared" si="8"/>
        <v>745.0228411900544</v>
      </c>
      <c r="T24" s="2">
        <f t="shared" si="8"/>
        <v>746.2760344074509</v>
      </c>
      <c r="U24" s="2">
        <f t="shared" si="9"/>
        <v>747.5271267097407</v>
      </c>
      <c r="V24" s="2">
        <f t="shared" si="9"/>
        <v>748.7761286278634</v>
      </c>
      <c r="W24" s="2">
        <f t="shared" si="9"/>
        <v>750.0230506050733</v>
      </c>
      <c r="X24" s="2">
        <f t="shared" si="9"/>
        <v>751.2679029979586</v>
      </c>
      <c r="Y24" s="2">
        <f t="shared" si="9"/>
        <v>752.5106960774445</v>
      </c>
    </row>
    <row r="25" spans="1:25" ht="12.75">
      <c r="A25" s="1" t="s">
        <v>10</v>
      </c>
      <c r="B25" s="1" t="s">
        <v>11</v>
      </c>
      <c r="C25" s="1">
        <v>10</v>
      </c>
      <c r="D25" s="12">
        <f t="shared" si="6"/>
        <v>783.9908719634985</v>
      </c>
      <c r="E25" s="2">
        <f t="shared" si="8"/>
        <v>770.4960449811354</v>
      </c>
      <c r="F25" s="2">
        <f t="shared" si="8"/>
        <v>771.8561449717321</v>
      </c>
      <c r="G25" s="2">
        <f t="shared" si="8"/>
        <v>773.2138525205525</v>
      </c>
      <c r="H25" s="2">
        <f t="shared" si="8"/>
        <v>774.5691802084086</v>
      </c>
      <c r="I25" s="2">
        <f t="shared" si="8"/>
        <v>775.9221405062352</v>
      </c>
      <c r="J25" s="2">
        <f t="shared" si="8"/>
        <v>777.2727457764291</v>
      </c>
      <c r="K25" s="2">
        <f t="shared" si="8"/>
        <v>778.6210082741673</v>
      </c>
      <c r="L25" s="2">
        <f t="shared" si="8"/>
        <v>779.9669401487043</v>
      </c>
      <c r="M25" s="2">
        <f t="shared" si="8"/>
        <v>781.3105534446489</v>
      </c>
      <c r="N25" s="2">
        <f t="shared" si="8"/>
        <v>782.6518601032232</v>
      </c>
      <c r="O25" s="12">
        <f t="shared" si="8"/>
        <v>783.9908719634985</v>
      </c>
      <c r="P25" s="2">
        <f t="shared" si="8"/>
        <v>785.3276007636165</v>
      </c>
      <c r="Q25" s="2">
        <f t="shared" si="8"/>
        <v>786.6620581419886</v>
      </c>
      <c r="R25" s="2">
        <f t="shared" si="8"/>
        <v>787.9942556384791</v>
      </c>
      <c r="S25" s="2">
        <f t="shared" si="8"/>
        <v>789.3242046955688</v>
      </c>
      <c r="T25" s="2">
        <f t="shared" si="8"/>
        <v>790.6519166595018</v>
      </c>
      <c r="U25" s="2">
        <f t="shared" si="9"/>
        <v>791.977402781415</v>
      </c>
      <c r="V25" s="2">
        <f t="shared" si="9"/>
        <v>793.3006742184498</v>
      </c>
      <c r="W25" s="2">
        <f t="shared" si="9"/>
        <v>794.6217420348493</v>
      </c>
      <c r="X25" s="2">
        <f t="shared" si="9"/>
        <v>795.940617203036</v>
      </c>
      <c r="Y25" s="2">
        <f t="shared" si="9"/>
        <v>797.2573106046766</v>
      </c>
    </row>
    <row r="26" spans="1:25" ht="12.75">
      <c r="A26" s="1"/>
      <c r="B26" s="1" t="s">
        <v>12</v>
      </c>
      <c r="C26" s="1">
        <v>11</v>
      </c>
      <c r="D26" s="12">
        <f t="shared" si="6"/>
        <v>830.6093951598903</v>
      </c>
      <c r="E26" s="2">
        <f t="shared" si="8"/>
        <v>816.3121240073124</v>
      </c>
      <c r="F26" s="2">
        <f t="shared" si="8"/>
        <v>817.7530997519881</v>
      </c>
      <c r="G26" s="2">
        <f t="shared" si="8"/>
        <v>819.1915407928963</v>
      </c>
      <c r="H26" s="2">
        <f t="shared" si="8"/>
        <v>820.6274604589431</v>
      </c>
      <c r="I26" s="2">
        <f t="shared" si="8"/>
        <v>822.0608719626239</v>
      </c>
      <c r="J26" s="2">
        <f t="shared" si="8"/>
        <v>823.4917884014413</v>
      </c>
      <c r="K26" s="2">
        <f t="shared" si="8"/>
        <v>824.9202227593037</v>
      </c>
      <c r="L26" s="2">
        <f t="shared" si="8"/>
        <v>826.3461879078975</v>
      </c>
      <c r="M26" s="2">
        <f t="shared" si="8"/>
        <v>827.7696966080413</v>
      </c>
      <c r="N26" s="2">
        <f t="shared" si="8"/>
        <v>829.190761511019</v>
      </c>
      <c r="O26" s="12">
        <f t="shared" si="8"/>
        <v>830.6093951598903</v>
      </c>
      <c r="P26" s="2">
        <f t="shared" si="8"/>
        <v>832.0256099907823</v>
      </c>
      <c r="Q26" s="2">
        <f t="shared" si="8"/>
        <v>833.4394183341631</v>
      </c>
      <c r="R26" s="2">
        <f t="shared" si="8"/>
        <v>834.8508324160927</v>
      </c>
      <c r="S26" s="2">
        <f t="shared" si="8"/>
        <v>836.2598643594571</v>
      </c>
      <c r="T26" s="2">
        <f t="shared" si="8"/>
        <v>837.6665261851834</v>
      </c>
      <c r="U26" s="2">
        <f t="shared" si="9"/>
        <v>839.0708298134358</v>
      </c>
      <c r="V26" s="2">
        <f t="shared" si="9"/>
        <v>840.472787064794</v>
      </c>
      <c r="W26" s="2">
        <f t="shared" si="9"/>
        <v>841.8724096614151</v>
      </c>
      <c r="X26" s="2">
        <f t="shared" si="9"/>
        <v>843.2697092281758</v>
      </c>
      <c r="Y26" s="2">
        <f t="shared" si="9"/>
        <v>844.6646972938004</v>
      </c>
    </row>
    <row r="27" spans="1:25" ht="12.75">
      <c r="A27" s="1" t="s">
        <v>13</v>
      </c>
      <c r="B27" s="1" t="s">
        <v>14</v>
      </c>
      <c r="C27" s="1">
        <v>12</v>
      </c>
      <c r="D27" s="12">
        <f t="shared" si="6"/>
        <v>880</v>
      </c>
      <c r="E27" s="2">
        <f t="shared" si="8"/>
        <v>864.852568863796</v>
      </c>
      <c r="F27" s="2">
        <f t="shared" si="8"/>
        <v>866.3792294851468</v>
      </c>
      <c r="G27" s="2">
        <f t="shared" si="8"/>
        <v>867.9032046814008</v>
      </c>
      <c r="H27" s="2">
        <f t="shared" si="8"/>
        <v>869.4245085740422</v>
      </c>
      <c r="I27" s="2">
        <f t="shared" si="8"/>
        <v>870.943155161222</v>
      </c>
      <c r="J27" s="2">
        <f t="shared" si="8"/>
        <v>872.4591583192612</v>
      </c>
      <c r="K27" s="2">
        <f t="shared" si="8"/>
        <v>873.9725318041311</v>
      </c>
      <c r="L27" s="2">
        <f t="shared" si="8"/>
        <v>875.4832892529088</v>
      </c>
      <c r="M27" s="2">
        <f t="shared" si="8"/>
        <v>876.9914441852105</v>
      </c>
      <c r="N27" s="2">
        <f t="shared" si="8"/>
        <v>878.4970100046047</v>
      </c>
      <c r="O27" s="12">
        <f t="shared" si="8"/>
        <v>880</v>
      </c>
      <c r="P27" s="2">
        <f t="shared" si="8"/>
        <v>881.5004273470145</v>
      </c>
      <c r="Q27" s="2">
        <f t="shared" si="8"/>
        <v>882.9983051093236</v>
      </c>
      <c r="R27" s="2">
        <f t="shared" si="8"/>
        <v>884.493646239987</v>
      </c>
      <c r="S27" s="2">
        <f t="shared" si="8"/>
        <v>885.986463582755</v>
      </c>
      <c r="T27" s="2">
        <f t="shared" si="8"/>
        <v>887.4767698733561</v>
      </c>
      <c r="U27" s="2">
        <f t="shared" si="9"/>
        <v>888.9645777407644</v>
      </c>
      <c r="V27" s="2">
        <f t="shared" si="9"/>
        <v>890.4498997084478</v>
      </c>
      <c r="W27" s="2">
        <f t="shared" si="9"/>
        <v>891.9327481955992</v>
      </c>
      <c r="X27" s="2">
        <f t="shared" si="9"/>
        <v>893.4131355183464</v>
      </c>
      <c r="Y27" s="2">
        <f t="shared" si="9"/>
        <v>894.8910738909473</v>
      </c>
    </row>
    <row r="28" spans="1:25" ht="12.75">
      <c r="A28" s="1"/>
      <c r="B28" s="1" t="s">
        <v>15</v>
      </c>
      <c r="C28" s="1">
        <v>13</v>
      </c>
      <c r="D28" s="12">
        <f t="shared" si="6"/>
        <v>932.3275230361796</v>
      </c>
      <c r="E28" s="2">
        <f t="shared" si="8"/>
        <v>916.2793787730227</v>
      </c>
      <c r="F28" s="2">
        <f t="shared" si="8"/>
        <v>917.8968193589554</v>
      </c>
      <c r="G28" s="2">
        <f t="shared" si="8"/>
        <v>919.5114148361055</v>
      </c>
      <c r="H28" s="2">
        <f t="shared" si="8"/>
        <v>921.1231801656643</v>
      </c>
      <c r="I28" s="2">
        <f t="shared" si="8"/>
        <v>922.7321301781559</v>
      </c>
      <c r="J28" s="2">
        <f t="shared" si="8"/>
        <v>924.3382795750306</v>
      </c>
      <c r="K28" s="2">
        <f t="shared" si="8"/>
        <v>925.9416429302322</v>
      </c>
      <c r="L28" s="2">
        <f t="shared" si="8"/>
        <v>927.5422346917405</v>
      </c>
      <c r="M28" s="2">
        <f t="shared" si="8"/>
        <v>929.1400691830902</v>
      </c>
      <c r="N28" s="2">
        <f t="shared" si="8"/>
        <v>930.7351606048671</v>
      </c>
      <c r="O28" s="12">
        <f t="shared" si="8"/>
        <v>932.3275230361796</v>
      </c>
      <c r="P28" s="2">
        <f t="shared" si="8"/>
        <v>933.9171704361089</v>
      </c>
      <c r="Q28" s="2">
        <f t="shared" si="8"/>
        <v>935.504116645137</v>
      </c>
      <c r="R28" s="2">
        <f t="shared" si="8"/>
        <v>937.0883753865523</v>
      </c>
      <c r="S28" s="2">
        <f t="shared" si="8"/>
        <v>938.6699602678345</v>
      </c>
      <c r="T28" s="2">
        <f t="shared" si="8"/>
        <v>940.248884782018</v>
      </c>
      <c r="U28" s="2">
        <f t="shared" si="9"/>
        <v>941.8251623090345</v>
      </c>
      <c r="V28" s="2">
        <f t="shared" si="9"/>
        <v>943.3988061170361</v>
      </c>
      <c r="W28" s="2">
        <f t="shared" si="9"/>
        <v>944.9698293636994</v>
      </c>
      <c r="X28" s="2">
        <f t="shared" si="9"/>
        <v>946.5382450975076</v>
      </c>
      <c r="Y28" s="2">
        <f t="shared" si="9"/>
        <v>948.1040662590156</v>
      </c>
    </row>
    <row r="29" spans="1:25" ht="12.75">
      <c r="A29" s="1"/>
      <c r="B29" s="1" t="s">
        <v>16</v>
      </c>
      <c r="C29" s="1">
        <v>14</v>
      </c>
      <c r="D29" s="12">
        <f t="shared" si="6"/>
        <v>987.7666025122483</v>
      </c>
      <c r="E29" s="2">
        <f t="shared" si="8"/>
        <v>970.7641859324796</v>
      </c>
      <c r="F29" s="2">
        <f t="shared" si="8"/>
        <v>972.4778045405942</v>
      </c>
      <c r="G29" s="2">
        <f t="shared" si="8"/>
        <v>974.1884088609542</v>
      </c>
      <c r="H29" s="2">
        <f t="shared" si="8"/>
        <v>975.8960147443894</v>
      </c>
      <c r="I29" s="2">
        <f t="shared" si="8"/>
        <v>977.6006379032933</v>
      </c>
      <c r="J29" s="2">
        <f t="shared" si="8"/>
        <v>979.3022939133094</v>
      </c>
      <c r="K29" s="2">
        <f t="shared" si="8"/>
        <v>981.0009982149936</v>
      </c>
      <c r="L29" s="2">
        <f t="shared" si="8"/>
        <v>982.6967661154473</v>
      </c>
      <c r="M29" s="2">
        <f t="shared" si="8"/>
        <v>984.3896127899266</v>
      </c>
      <c r="N29" s="2">
        <f t="shared" si="8"/>
        <v>986.0795532834284</v>
      </c>
      <c r="O29" s="12">
        <f t="shared" si="8"/>
        <v>987.7666025122483</v>
      </c>
      <c r="P29" s="2">
        <f t="shared" si="8"/>
        <v>989.4507752655176</v>
      </c>
      <c r="Q29" s="2">
        <f t="shared" si="8"/>
        <v>991.132086206716</v>
      </c>
      <c r="R29" s="2">
        <f t="shared" si="8"/>
        <v>992.8105498751618</v>
      </c>
      <c r="S29" s="2">
        <f t="shared" si="8"/>
        <v>994.4861806874769</v>
      </c>
      <c r="T29" s="2">
        <f t="shared" si="8"/>
        <v>996.1589929390334</v>
      </c>
      <c r="U29" s="2">
        <f t="shared" si="9"/>
        <v>997.8290008053752</v>
      </c>
      <c r="V29" s="2">
        <f t="shared" si="9"/>
        <v>999.4962183436201</v>
      </c>
      <c r="W29" s="2">
        <f t="shared" si="9"/>
        <v>1001.1606594938405</v>
      </c>
      <c r="X29" s="2">
        <f t="shared" si="9"/>
        <v>1002.8223380804226</v>
      </c>
      <c r="Y29" s="2">
        <f t="shared" si="9"/>
        <v>1004.4812678134072</v>
      </c>
    </row>
    <row r="30" spans="1:25" ht="12.75">
      <c r="A30" s="1" t="s">
        <v>17</v>
      </c>
      <c r="B30" s="1" t="s">
        <v>18</v>
      </c>
      <c r="C30" s="1">
        <v>15</v>
      </c>
      <c r="D30" s="12">
        <f t="shared" si="6"/>
        <v>1046.5022612023945</v>
      </c>
      <c r="E30" s="2">
        <f t="shared" si="8"/>
        <v>1028.488828321207</v>
      </c>
      <c r="F30" s="2">
        <f t="shared" si="8"/>
        <v>1030.3043439943117</v>
      </c>
      <c r="G30" s="2">
        <f t="shared" si="8"/>
        <v>1032.1166661407847</v>
      </c>
      <c r="H30" s="2">
        <f t="shared" si="8"/>
        <v>1033.9258115539951</v>
      </c>
      <c r="I30" s="2">
        <f t="shared" si="8"/>
        <v>1035.731796880644</v>
      </c>
      <c r="J30" s="2">
        <f t="shared" si="8"/>
        <v>1037.5346386225508</v>
      </c>
      <c r="K30" s="2">
        <f t="shared" si="8"/>
        <v>1039.3343531384146</v>
      </c>
      <c r="L30" s="2">
        <f t="shared" si="8"/>
        <v>1041.1309566455443</v>
      </c>
      <c r="M30" s="2">
        <f t="shared" si="8"/>
        <v>1042.924465221564</v>
      </c>
      <c r="N30" s="2">
        <f t="shared" si="8"/>
        <v>1044.7148948060926</v>
      </c>
      <c r="O30" s="12">
        <f t="shared" si="8"/>
        <v>1046.5022612023945</v>
      </c>
      <c r="P30" s="2">
        <f t="shared" si="8"/>
        <v>1048.2865800790087</v>
      </c>
      <c r="Q30" s="2">
        <f t="shared" si="8"/>
        <v>1050.0678669713511</v>
      </c>
      <c r="R30" s="2">
        <f t="shared" si="8"/>
        <v>1051.8461372832924</v>
      </c>
      <c r="S30" s="2">
        <f t="shared" si="8"/>
        <v>1053.6214062887116</v>
      </c>
      <c r="T30" s="2">
        <f t="shared" si="8"/>
        <v>1055.3936891330277</v>
      </c>
      <c r="U30" s="2">
        <f t="shared" si="9"/>
        <v>1057.1630008347065</v>
      </c>
      <c r="V30" s="2">
        <f t="shared" si="9"/>
        <v>1058.9293562867454</v>
      </c>
      <c r="W30" s="2">
        <f t="shared" si="9"/>
        <v>1060.692770258137</v>
      </c>
      <c r="X30" s="2">
        <f t="shared" si="9"/>
        <v>1062.4532573953077</v>
      </c>
      <c r="Y30" s="2">
        <f t="shared" si="9"/>
        <v>1064.2108322235401</v>
      </c>
    </row>
    <row r="31" spans="1:25" ht="12.75">
      <c r="A31" s="1"/>
      <c r="B31" s="1" t="s">
        <v>19</v>
      </c>
      <c r="C31" s="1">
        <v>16</v>
      </c>
      <c r="D31" s="12">
        <f t="shared" si="6"/>
        <v>1108.7305239074883</v>
      </c>
      <c r="E31" s="2">
        <f t="shared" si="8"/>
        <v>1089.6459565671519</v>
      </c>
      <c r="F31" s="2">
        <f t="shared" si="8"/>
        <v>1091.5694284200372</v>
      </c>
      <c r="G31" s="2">
        <f t="shared" si="8"/>
        <v>1093.4895168493154</v>
      </c>
      <c r="H31" s="2">
        <f t="shared" si="8"/>
        <v>1095.4062396469412</v>
      </c>
      <c r="I31" s="2">
        <f t="shared" si="8"/>
        <v>1097.31961444948</v>
      </c>
      <c r="J31" s="2">
        <f t="shared" si="8"/>
        <v>1099.2296587400008</v>
      </c>
      <c r="K31" s="2">
        <f t="shared" si="8"/>
        <v>1101.1363898499412</v>
      </c>
      <c r="L31" s="2">
        <f t="shared" si="8"/>
        <v>1103.0398249609416</v>
      </c>
      <c r="M31" s="2">
        <f t="shared" si="8"/>
        <v>1104.9399811066514</v>
      </c>
      <c r="N31" s="2">
        <f t="shared" si="8"/>
        <v>1106.8368751745084</v>
      </c>
      <c r="O31" s="12">
        <f t="shared" si="8"/>
        <v>1108.7305239074883</v>
      </c>
      <c r="P31" s="2">
        <f t="shared" si="8"/>
        <v>1110.6209439058296</v>
      </c>
      <c r="Q31" s="2">
        <f t="shared" si="8"/>
        <v>1112.5081516287323</v>
      </c>
      <c r="R31" s="2">
        <f t="shared" si="8"/>
        <v>1114.3921633960288</v>
      </c>
      <c r="S31" s="2">
        <f t="shared" si="8"/>
        <v>1116.2729953898304</v>
      </c>
      <c r="T31" s="2">
        <f t="shared" si="8"/>
        <v>1118.1506636561494</v>
      </c>
      <c r="U31" s="2">
        <f t="shared" si="9"/>
        <v>1120.0251841064962</v>
      </c>
      <c r="V31" s="2">
        <f t="shared" si="9"/>
        <v>1121.8965725194519</v>
      </c>
      <c r="W31" s="2">
        <f t="shared" si="9"/>
        <v>1123.7648445422187</v>
      </c>
      <c r="X31" s="2">
        <f t="shared" si="9"/>
        <v>1125.6300156921454</v>
      </c>
      <c r="Y31" s="2">
        <f t="shared" si="9"/>
        <v>1127.4921013582327</v>
      </c>
    </row>
    <row r="32" spans="1:25" ht="12.75">
      <c r="A32" s="1" t="s">
        <v>20</v>
      </c>
      <c r="B32" s="1" t="s">
        <v>4</v>
      </c>
      <c r="C32" s="1">
        <v>17</v>
      </c>
      <c r="D32" s="12">
        <f t="shared" si="6"/>
        <v>1174.6590716696303</v>
      </c>
      <c r="E32" s="2">
        <f t="shared" si="8"/>
        <v>1154.4396769007292</v>
      </c>
      <c r="F32" s="2">
        <f t="shared" si="8"/>
        <v>1156.4775243419</v>
      </c>
      <c r="G32" s="2">
        <f t="shared" si="8"/>
        <v>1158.5117871706266</v>
      </c>
      <c r="H32" s="2">
        <f t="shared" si="8"/>
        <v>1160.5424842368284</v>
      </c>
      <c r="I32" s="2">
        <f t="shared" si="8"/>
        <v>1162.5696342257952</v>
      </c>
      <c r="J32" s="2">
        <f t="shared" si="8"/>
        <v>1164.5932556601936</v>
      </c>
      <c r="K32" s="2">
        <f t="shared" si="8"/>
        <v>1166.6133669020421</v>
      </c>
      <c r="L32" s="2">
        <f t="shared" si="8"/>
        <v>1168.6299861546547</v>
      </c>
      <c r="M32" s="2">
        <f t="shared" si="8"/>
        <v>1170.6431314645542</v>
      </c>
      <c r="N32" s="2">
        <f t="shared" si="8"/>
        <v>1172.6528207233578</v>
      </c>
      <c r="O32" s="12">
        <f t="shared" si="8"/>
        <v>1174.6590716696303</v>
      </c>
      <c r="P32" s="2">
        <f t="shared" si="8"/>
        <v>1176.6619018907118</v>
      </c>
      <c r="Q32" s="2">
        <f t="shared" si="8"/>
        <v>1178.661328824517</v>
      </c>
      <c r="R32" s="2">
        <f t="shared" si="8"/>
        <v>1180.6573697613062</v>
      </c>
      <c r="S32" s="2">
        <f t="shared" si="8"/>
        <v>1182.6500418454293</v>
      </c>
      <c r="T32" s="2">
        <f t="shared" si="8"/>
        <v>1184.6393620770439</v>
      </c>
      <c r="U32" s="2">
        <f t="shared" si="9"/>
        <v>1186.625347313808</v>
      </c>
      <c r="V32" s="2">
        <f t="shared" si="9"/>
        <v>1188.6080142725461</v>
      </c>
      <c r="W32" s="2">
        <f t="shared" si="9"/>
        <v>1190.5873795308917</v>
      </c>
      <c r="X32" s="2">
        <f t="shared" si="9"/>
        <v>1192.5634595289027</v>
      </c>
      <c r="Y32" s="2">
        <f t="shared" si="9"/>
        <v>1194.5362705706575</v>
      </c>
    </row>
    <row r="33" spans="1:25" ht="12.75">
      <c r="A33" s="1" t="s">
        <v>21</v>
      </c>
      <c r="B33" s="1" t="s">
        <v>5</v>
      </c>
      <c r="C33" s="1">
        <v>18</v>
      </c>
      <c r="D33" s="12">
        <f t="shared" si="6"/>
        <v>1244.5079348883235</v>
      </c>
      <c r="E33" s="2">
        <f t="shared" si="8"/>
        <v>1223.0862323403915</v>
      </c>
      <c r="F33" s="2">
        <f t="shared" si="8"/>
        <v>1225.2452564962466</v>
      </c>
      <c r="G33" s="2">
        <f t="shared" si="8"/>
        <v>1227.400482887509</v>
      </c>
      <c r="H33" s="2">
        <f t="shared" si="8"/>
        <v>1229.5519314849737</v>
      </c>
      <c r="I33" s="2">
        <f t="shared" si="8"/>
        <v>1231.6996220850149</v>
      </c>
      <c r="J33" s="2">
        <f t="shared" si="8"/>
        <v>1233.8435743117143</v>
      </c>
      <c r="K33" s="2">
        <f t="shared" si="8"/>
        <v>1235.9838076189533</v>
      </c>
      <c r="L33" s="2">
        <f t="shared" si="8"/>
        <v>1238.1203412924708</v>
      </c>
      <c r="M33" s="2">
        <f t="shared" si="8"/>
        <v>1240.2531944518919</v>
      </c>
      <c r="N33" s="2">
        <f t="shared" si="8"/>
        <v>1242.3823860527245</v>
      </c>
      <c r="O33" s="12">
        <f t="shared" si="8"/>
        <v>1244.5079348883235</v>
      </c>
      <c r="P33" s="2">
        <f t="shared" si="8"/>
        <v>1246.629859591827</v>
      </c>
      <c r="Q33" s="2">
        <f t="shared" si="8"/>
        <v>1248.7481786380615</v>
      </c>
      <c r="R33" s="2">
        <f t="shared" si="8"/>
        <v>1250.86291034542</v>
      </c>
      <c r="S33" s="2">
        <f t="shared" si="8"/>
        <v>1252.9740728777083</v>
      </c>
      <c r="T33" s="2">
        <f t="shared" si="8"/>
        <v>1255.0816842459665</v>
      </c>
      <c r="U33" s="2">
        <f t="shared" si="9"/>
        <v>1257.1857623102605</v>
      </c>
      <c r="V33" s="2">
        <f t="shared" si="9"/>
        <v>1259.2863247814491</v>
      </c>
      <c r="W33" s="2">
        <f t="shared" si="9"/>
        <v>1261.383389222923</v>
      </c>
      <c r="X33" s="2">
        <f t="shared" si="9"/>
        <v>1263.4769730523174</v>
      </c>
      <c r="Y33" s="2">
        <f t="shared" si="9"/>
        <v>1265.567093543201</v>
      </c>
    </row>
    <row r="34" spans="1:25" ht="12.75">
      <c r="A34" s="1" t="s">
        <v>22</v>
      </c>
      <c r="B34" s="1" t="s">
        <v>23</v>
      </c>
      <c r="C34" s="1">
        <v>19</v>
      </c>
      <c r="D34" s="12">
        <f t="shared" si="6"/>
        <v>1318.5102276514795</v>
      </c>
      <c r="E34" s="2">
        <f>E$5*2^($C34/12)</f>
        <v>1295.8147243836029</v>
      </c>
      <c r="F34" s="2">
        <f aca="true" t="shared" si="10" ref="F34:Y34">F$5*2^($C34/12)</f>
        <v>1298.1021307965616</v>
      </c>
      <c r="G34" s="2">
        <f t="shared" si="10"/>
        <v>1300.3855136180937</v>
      </c>
      <c r="H34" s="2">
        <f t="shared" si="10"/>
        <v>1302.6648940065184</v>
      </c>
      <c r="I34" s="2">
        <f t="shared" si="10"/>
        <v>1304.9402929353644</v>
      </c>
      <c r="J34" s="2">
        <f t="shared" si="10"/>
        <v>1307.211731195622</v>
      </c>
      <c r="K34" s="2">
        <f t="shared" si="10"/>
        <v>1309.4792293979601</v>
      </c>
      <c r="L34" s="2">
        <f t="shared" si="10"/>
        <v>1311.7428079749077</v>
      </c>
      <c r="M34" s="2">
        <f t="shared" si="10"/>
        <v>1314.002487183002</v>
      </c>
      <c r="N34" s="2">
        <f t="shared" si="10"/>
        <v>1316.258287104904</v>
      </c>
      <c r="O34" s="12">
        <f t="shared" si="10"/>
        <v>1318.5102276514795</v>
      </c>
      <c r="P34" s="2">
        <f>P$5*2^($C34/12)</f>
        <v>1320.7583285638507</v>
      </c>
      <c r="Q34" s="2">
        <f t="shared" si="10"/>
        <v>1323.0026094154146</v>
      </c>
      <c r="R34" s="2">
        <f t="shared" si="10"/>
        <v>1325.2430896138324</v>
      </c>
      <c r="S34" s="2">
        <f t="shared" si="10"/>
        <v>1327.479788402986</v>
      </c>
      <c r="T34" s="2">
        <f t="shared" si="10"/>
        <v>1329.7127248649074</v>
      </c>
      <c r="U34" s="2">
        <f t="shared" si="10"/>
        <v>1331.941917921678</v>
      </c>
      <c r="V34" s="2">
        <f t="shared" si="10"/>
        <v>1334.1673863372985</v>
      </c>
      <c r="W34" s="2">
        <f t="shared" si="10"/>
        <v>1336.3891487195333</v>
      </c>
      <c r="X34" s="2">
        <f t="shared" si="10"/>
        <v>1338.6072235217239</v>
      </c>
      <c r="Y34" s="2">
        <f t="shared" si="10"/>
        <v>1340.8216290445794</v>
      </c>
    </row>
  </sheetData>
  <sheetProtection sheet="1" objects="1" scenarios="1"/>
  <printOptions/>
  <pageMargins left="0.7874015748031497" right="0.7874015748031497" top="1.1811023622047245" bottom="0.984251968503937" header="0.5118110236220472" footer="0.5118110236220472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125" style="0" customWidth="1"/>
    <col min="3" max="3" width="2.875" style="0" customWidth="1"/>
    <col min="4" max="4" width="11.25390625" style="0" customWidth="1"/>
    <col min="5" max="25" width="5.75390625" style="0" customWidth="1"/>
  </cols>
  <sheetData>
    <row r="1" spans="1:25" ht="23.25">
      <c r="A1" s="19" t="s">
        <v>28</v>
      </c>
      <c r="Y1" s="20" t="s">
        <v>29</v>
      </c>
    </row>
    <row r="2" ht="12.75">
      <c r="O2" s="11" t="s">
        <v>26</v>
      </c>
    </row>
    <row r="3" spans="4:25" ht="12.75">
      <c r="D3" s="1" t="s">
        <v>0</v>
      </c>
      <c r="E3" s="1">
        <f aca="true" t="shared" si="0" ref="E3:M3">F3-1</f>
        <v>10</v>
      </c>
      <c r="F3" s="1">
        <f t="shared" si="0"/>
        <v>11</v>
      </c>
      <c r="G3" s="1">
        <f t="shared" si="0"/>
        <v>12</v>
      </c>
      <c r="H3" s="1">
        <f t="shared" si="0"/>
        <v>13</v>
      </c>
      <c r="I3" s="1">
        <f t="shared" si="0"/>
        <v>14</v>
      </c>
      <c r="J3" s="1">
        <f t="shared" si="0"/>
        <v>15</v>
      </c>
      <c r="K3" s="1">
        <f t="shared" si="0"/>
        <v>16</v>
      </c>
      <c r="L3" s="1">
        <f t="shared" si="0"/>
        <v>17</v>
      </c>
      <c r="M3" s="1">
        <f t="shared" si="0"/>
        <v>18</v>
      </c>
      <c r="N3" s="1">
        <f>O3-1</f>
        <v>19</v>
      </c>
      <c r="O3" s="16">
        <f>'周波数'!O3</f>
        <v>20</v>
      </c>
      <c r="P3" s="1">
        <f>O3+1</f>
        <v>21</v>
      </c>
      <c r="Q3" s="1">
        <f aca="true" t="shared" si="1" ref="Q3:Y3">P3+1</f>
        <v>22</v>
      </c>
      <c r="R3" s="1">
        <f t="shared" si="1"/>
        <v>23</v>
      </c>
      <c r="S3" s="1">
        <f t="shared" si="1"/>
        <v>24</v>
      </c>
      <c r="T3" s="1">
        <f t="shared" si="1"/>
        <v>25</v>
      </c>
      <c r="U3" s="1">
        <f t="shared" si="1"/>
        <v>26</v>
      </c>
      <c r="V3" s="1">
        <f t="shared" si="1"/>
        <v>27</v>
      </c>
      <c r="W3" s="1">
        <f t="shared" si="1"/>
        <v>28</v>
      </c>
      <c r="X3" s="1">
        <f t="shared" si="1"/>
        <v>29</v>
      </c>
      <c r="Y3" s="1">
        <f t="shared" si="1"/>
        <v>30</v>
      </c>
    </row>
    <row r="4" spans="4:25" ht="13.5" customHeight="1">
      <c r="D4" s="1" t="s">
        <v>1</v>
      </c>
      <c r="E4" s="2">
        <f aca="true" t="shared" si="2" ref="E4:Y4">331.5*SQRT((E3+273)/273)</f>
        <v>337.5168249774478</v>
      </c>
      <c r="F4" s="2">
        <f t="shared" si="2"/>
        <v>338.11261860087814</v>
      </c>
      <c r="G4" s="2">
        <f t="shared" si="2"/>
        <v>338.7073642119825</v>
      </c>
      <c r="H4" s="2">
        <f t="shared" si="2"/>
        <v>339.3010673218024</v>
      </c>
      <c r="I4" s="2">
        <f t="shared" si="2"/>
        <v>339.8937333932475</v>
      </c>
      <c r="J4" s="2">
        <f t="shared" si="2"/>
        <v>340.4853678416823</v>
      </c>
      <c r="K4" s="2">
        <f t="shared" si="2"/>
        <v>341.07597603550363</v>
      </c>
      <c r="L4" s="2">
        <f t="shared" si="2"/>
        <v>341.66556329670857</v>
      </c>
      <c r="M4" s="2">
        <f t="shared" si="2"/>
        <v>342.2541349014542</v>
      </c>
      <c r="N4" s="2">
        <f t="shared" si="2"/>
        <v>342.84169608060887</v>
      </c>
      <c r="O4" s="17">
        <f t="shared" si="2"/>
        <v>343.4282520202936</v>
      </c>
      <c r="P4" s="2">
        <f t="shared" si="2"/>
        <v>344.013807862417</v>
      </c>
      <c r="Q4" s="2">
        <f t="shared" si="2"/>
        <v>344.59836870520104</v>
      </c>
      <c r="R4" s="2">
        <f t="shared" si="2"/>
        <v>345.18193960369854</v>
      </c>
      <c r="S4" s="2">
        <f t="shared" si="2"/>
        <v>345.7645255703036</v>
      </c>
      <c r="T4" s="2">
        <f t="shared" si="2"/>
        <v>346.34613157525354</v>
      </c>
      <c r="U4" s="2">
        <f t="shared" si="2"/>
        <v>346.92676254712404</v>
      </c>
      <c r="V4" s="2">
        <f t="shared" si="2"/>
        <v>347.50642337331595</v>
      </c>
      <c r="W4" s="2">
        <f t="shared" si="2"/>
        <v>348.08511890053563</v>
      </c>
      <c r="X4" s="2">
        <f t="shared" si="2"/>
        <v>348.66285393526755</v>
      </c>
      <c r="Y4" s="2">
        <f t="shared" si="2"/>
        <v>349.2396332442403</v>
      </c>
    </row>
    <row r="5" spans="4:25" ht="13.5" customHeight="1">
      <c r="D5" s="1" t="s">
        <v>2</v>
      </c>
      <c r="E5" s="3">
        <f aca="true" t="shared" si="3" ref="E5:N5">$O5*E4/$O4</f>
        <v>432.426284431898</v>
      </c>
      <c r="F5" s="3">
        <f t="shared" si="3"/>
        <v>433.1896147425734</v>
      </c>
      <c r="G5" s="3">
        <f t="shared" si="3"/>
        <v>433.9516023407004</v>
      </c>
      <c r="H5" s="3">
        <f t="shared" si="3"/>
        <v>434.7122542870211</v>
      </c>
      <c r="I5" s="3">
        <f t="shared" si="3"/>
        <v>435.471577580611</v>
      </c>
      <c r="J5" s="3">
        <f t="shared" si="3"/>
        <v>436.2295791596306</v>
      </c>
      <c r="K5" s="3">
        <f t="shared" si="3"/>
        <v>436.98626590206555</v>
      </c>
      <c r="L5" s="3">
        <f t="shared" si="3"/>
        <v>437.7416446264544</v>
      </c>
      <c r="M5" s="3">
        <f t="shared" si="3"/>
        <v>438.49572209260526</v>
      </c>
      <c r="N5" s="8">
        <f t="shared" si="3"/>
        <v>439.24850500230235</v>
      </c>
      <c r="O5" s="13">
        <f>D7</f>
        <v>440</v>
      </c>
      <c r="P5" s="4">
        <f>$O5*P4/$O4</f>
        <v>440.75021367350723</v>
      </c>
      <c r="Q5" s="3">
        <f>$H5*Q4/$H4</f>
        <v>441.4991525546618</v>
      </c>
      <c r="R5" s="3">
        <f aca="true" t="shared" si="4" ref="R5:Y5">$H5*R4/$H4</f>
        <v>442.2468231199935</v>
      </c>
      <c r="S5" s="3">
        <f t="shared" si="4"/>
        <v>442.9932317913775</v>
      </c>
      <c r="T5" s="3">
        <f t="shared" si="4"/>
        <v>443.7383849366781</v>
      </c>
      <c r="U5" s="3">
        <f t="shared" si="4"/>
        <v>444.4822888703822</v>
      </c>
      <c r="V5" s="3">
        <f t="shared" si="4"/>
        <v>445.2249498542239</v>
      </c>
      <c r="W5" s="3">
        <f t="shared" si="4"/>
        <v>445.9663740977996</v>
      </c>
      <c r="X5" s="3">
        <f t="shared" si="4"/>
        <v>446.7065677591732</v>
      </c>
      <c r="Y5" s="3">
        <f t="shared" si="4"/>
        <v>447.44553694547363</v>
      </c>
    </row>
    <row r="7" spans="3:5" ht="12.75">
      <c r="C7" t="s">
        <v>24</v>
      </c>
      <c r="D7" s="18">
        <f>'周波数'!D7</f>
        <v>440</v>
      </c>
      <c r="E7" s="10" t="s">
        <v>25</v>
      </c>
    </row>
    <row r="8" spans="1:25" ht="13.5" customHeight="1">
      <c r="A8" s="1" t="s">
        <v>3</v>
      </c>
      <c r="B8" s="1" t="s">
        <v>4</v>
      </c>
      <c r="C8" s="1">
        <v>-7</v>
      </c>
      <c r="D8" s="12">
        <f aca="true" t="shared" si="5" ref="D8:D34">D$7*2^($C8/12)</f>
        <v>293.6647679174076</v>
      </c>
      <c r="E8" s="3">
        <f>LOG('周波数'!E8/'周波数'!$D8)/LOG(2)*1200</f>
        <v>-30.059166954219496</v>
      </c>
      <c r="F8" s="3">
        <f>LOG('周波数'!F8/'周波数'!$D8)/LOG(2)*1200</f>
        <v>-27.00584095053925</v>
      </c>
      <c r="G8" s="3">
        <f>LOG('周波数'!G8/'周波数'!$D8)/LOG(2)*1200</f>
        <v>-23.963247222086572</v>
      </c>
      <c r="H8" s="3">
        <f>LOG('周波数'!H8/'周波数'!$D8)/LOG(2)*1200</f>
        <v>-20.931310586315195</v>
      </c>
      <c r="I8" s="3">
        <f>LOG('周波数'!I8/'周波数'!$D8)/LOG(2)*1200</f>
        <v>-17.909956647935978</v>
      </c>
      <c r="J8" s="3">
        <f>LOG('周波数'!J8/'周波数'!$D8)/LOG(2)*1200</f>
        <v>-14.899111787961285</v>
      </c>
      <c r="K8" s="3">
        <f>LOG('周波数'!K8/'周波数'!$D8)/LOG(2)*1200</f>
        <v>-11.898703152941303</v>
      </c>
      <c r="L8" s="3">
        <f>LOG('周波数'!L8/'周波数'!$D8)/LOG(2)*1200</f>
        <v>-8.90865864438791</v>
      </c>
      <c r="M8" s="3">
        <f>LOG('周波数'!M8/'周波数'!$D8)/LOG(2)*1200</f>
        <v>-5.928906908378806</v>
      </c>
      <c r="N8" s="3">
        <f>LOG('周波数'!N8/'周波数'!$D8)/LOG(2)*1200</f>
        <v>-2.9593773253386932</v>
      </c>
      <c r="O8" s="13">
        <f>LOG('周波数'!O8/'周波数'!$D8)/LOG(2)*1200</f>
        <v>0</v>
      </c>
      <c r="P8" s="3">
        <f>LOG('周波数'!P8/'周波数'!$D8)/LOG(2)*1200</f>
        <v>2.949294248469789</v>
      </c>
      <c r="Q8" s="3">
        <f>LOG('周波数'!Q8/'周波数'!$D8)/LOG(2)*1200</f>
        <v>5.888573896173053</v>
      </c>
      <c r="R8" s="3">
        <f>LOG('周波数'!R8/'周波数'!$D8)/LOG(2)*1200</f>
        <v>8.81790672402031</v>
      </c>
      <c r="S8" s="3">
        <f>LOG('周波数'!S8/'周波数'!$D8)/LOG(2)*1200</f>
        <v>11.737359827110359</v>
      </c>
      <c r="T8" s="3">
        <f>LOG('周波数'!T8/'周波数'!$D8)/LOG(2)*1200</f>
        <v>14.646999623947556</v>
      </c>
      <c r="U8" s="3">
        <f>LOG('周波数'!U8/'周波数'!$D8)/LOG(2)*1200</f>
        <v>17.546891865513928</v>
      </c>
      <c r="V8" s="3">
        <f>LOG('周波数'!V8/'周波数'!$D8)/LOG(2)*1200</f>
        <v>20.43710164417947</v>
      </c>
      <c r="W8" s="3">
        <f>LOG('周波数'!W8/'周波数'!$D8)/LOG(2)*1200</f>
        <v>23.31769340247238</v>
      </c>
      <c r="X8" s="3">
        <f>LOG('周波数'!X8/'周波数'!$D8)/LOG(2)*1200</f>
        <v>26.18873094169823</v>
      </c>
      <c r="Y8" s="3">
        <f>LOG('周波数'!Y8/'周波数'!$D8)/LOG(2)*1200</f>
        <v>29.050277430421634</v>
      </c>
    </row>
    <row r="9" spans="1:25" ht="13.5" customHeight="1">
      <c r="A9" s="1"/>
      <c r="B9" s="1" t="s">
        <v>5</v>
      </c>
      <c r="C9" s="1">
        <v>-6</v>
      </c>
      <c r="D9" s="12">
        <f t="shared" si="5"/>
        <v>311.12698372208087</v>
      </c>
      <c r="E9" s="3">
        <f>LOG('周波数'!E9/'周波数'!$D9)/LOG(2)*1200</f>
        <v>-30.0591669542193</v>
      </c>
      <c r="F9" s="3">
        <f>LOG('周波数'!F9/'周波数'!$D9)/LOG(2)*1200</f>
        <v>-27.005840950539053</v>
      </c>
      <c r="G9" s="3">
        <f>LOG('周波数'!G9/'周波数'!$D9)/LOG(2)*1200</f>
        <v>-23.963247222086768</v>
      </c>
      <c r="H9" s="3">
        <f>LOG('周波数'!H9/'周波数'!$D9)/LOG(2)*1200</f>
        <v>-20.931310586315195</v>
      </c>
      <c r="I9" s="3">
        <f>LOG('周波数'!I9/'周波数'!$D9)/LOG(2)*1200</f>
        <v>-17.909956647935783</v>
      </c>
      <c r="J9" s="3">
        <f>LOG('周波数'!J9/'周波数'!$D9)/LOG(2)*1200</f>
        <v>-14.899111787961285</v>
      </c>
      <c r="K9" s="3">
        <f>LOG('周波数'!K9/'周波数'!$D9)/LOG(2)*1200</f>
        <v>-11.898703152941108</v>
      </c>
      <c r="L9" s="3">
        <f>LOG('周波数'!L9/'周波数'!$D9)/LOG(2)*1200</f>
        <v>-8.908658644387716</v>
      </c>
      <c r="M9" s="3">
        <f>LOG('周波数'!M9/'周波数'!$D9)/LOG(2)*1200</f>
        <v>-5.928906908378421</v>
      </c>
      <c r="N9" s="3">
        <f>LOG('周波数'!N9/'周波数'!$D9)/LOG(2)*1200</f>
        <v>-2.959377325338308</v>
      </c>
      <c r="O9" s="13">
        <f>LOG('周波数'!O9/'周波数'!$D9)/LOG(2)*1200</f>
        <v>0</v>
      </c>
      <c r="P9" s="3">
        <f>LOG('周波数'!P9/'周波数'!$D9)/LOG(2)*1200</f>
        <v>2.949294248469789</v>
      </c>
      <c r="Q9" s="3">
        <f>LOG('周波数'!Q9/'周波数'!$D9)/LOG(2)*1200</f>
        <v>5.888573896173053</v>
      </c>
      <c r="R9" s="3">
        <f>LOG('周波数'!R9/'周波数'!$D9)/LOG(2)*1200</f>
        <v>8.817906724020691</v>
      </c>
      <c r="S9" s="3">
        <f>LOG('周波数'!S9/'周波数'!$D9)/LOG(2)*1200</f>
        <v>11.737359827109978</v>
      </c>
      <c r="T9" s="3">
        <f>LOG('周波数'!T9/'周波数'!$D9)/LOG(2)*1200</f>
        <v>14.646999623947936</v>
      </c>
      <c r="U9" s="3">
        <f>LOG('周波数'!U9/'周波数'!$D9)/LOG(2)*1200</f>
        <v>17.546891865514308</v>
      </c>
      <c r="V9" s="3">
        <f>LOG('周波数'!V9/'周波数'!$D9)/LOG(2)*1200</f>
        <v>20.43710164417985</v>
      </c>
      <c r="W9" s="3">
        <f>LOG('周波数'!W9/'周波数'!$D9)/LOG(2)*1200</f>
        <v>23.31769340247238</v>
      </c>
      <c r="X9" s="3">
        <f>LOG('周波数'!X9/'周波数'!$D9)/LOG(2)*1200</f>
        <v>26.1887309416986</v>
      </c>
      <c r="Y9" s="3">
        <f>LOG('周波数'!Y9/'周波数'!$D9)/LOG(2)*1200</f>
        <v>29.050277430422007</v>
      </c>
    </row>
    <row r="10" spans="1:25" ht="12.75">
      <c r="A10" s="1"/>
      <c r="B10" s="1" t="s">
        <v>6</v>
      </c>
      <c r="C10" s="1">
        <v>-5</v>
      </c>
      <c r="D10" s="12">
        <f t="shared" si="5"/>
        <v>329.6275569128699</v>
      </c>
      <c r="E10" s="3">
        <f>LOG('周波数'!E10/'周波数'!$D10)/LOG(2)*1200</f>
        <v>-30.059166954219496</v>
      </c>
      <c r="F10" s="3">
        <f>LOG('周波数'!F10/'周波数'!$D10)/LOG(2)*1200</f>
        <v>-27.00584095053925</v>
      </c>
      <c r="G10" s="3">
        <f>LOG('周波数'!G10/'周波数'!$D10)/LOG(2)*1200</f>
        <v>-23.963247222086377</v>
      </c>
      <c r="H10" s="3">
        <f>LOG('周波数'!H10/'周波数'!$D10)/LOG(2)*1200</f>
        <v>-20.931310586315195</v>
      </c>
      <c r="I10" s="3">
        <f>LOG('周波数'!I10/'周波数'!$D10)/LOG(2)*1200</f>
        <v>-17.909956647935783</v>
      </c>
      <c r="J10" s="3">
        <f>LOG('周波数'!J10/'周波数'!$D10)/LOG(2)*1200</f>
        <v>-14.899111787961091</v>
      </c>
      <c r="K10" s="3">
        <f>LOG('周波数'!K10/'周波数'!$D10)/LOG(2)*1200</f>
        <v>-11.898703152941108</v>
      </c>
      <c r="L10" s="3">
        <f>LOG('周波数'!L10/'周波数'!$D10)/LOG(2)*1200</f>
        <v>-8.90865864438791</v>
      </c>
      <c r="M10" s="3">
        <f>LOG('周波数'!M10/'周波数'!$D10)/LOG(2)*1200</f>
        <v>-5.928906908378614</v>
      </c>
      <c r="N10" s="3">
        <f>LOG('周波数'!N10/'周波数'!$D10)/LOG(2)*1200</f>
        <v>-2.9593773253385014</v>
      </c>
      <c r="O10" s="13">
        <f>LOG('周波数'!O10/'周波数'!$D10)/LOG(2)*1200</f>
        <v>0</v>
      </c>
      <c r="P10" s="3">
        <f>LOG('周波数'!P10/'周波数'!$D10)/LOG(2)*1200</f>
        <v>2.949294248469789</v>
      </c>
      <c r="Q10" s="3">
        <f>LOG('周波数'!Q10/'周波数'!$D10)/LOG(2)*1200</f>
        <v>5.888573896173053</v>
      </c>
      <c r="R10" s="3">
        <f>LOG('周波数'!R10/'周波数'!$D10)/LOG(2)*1200</f>
        <v>8.817906724020691</v>
      </c>
      <c r="S10" s="3">
        <f>LOG('周波数'!S10/'周波数'!$D10)/LOG(2)*1200</f>
        <v>11.737359827109978</v>
      </c>
      <c r="T10" s="3">
        <f>LOG('周波数'!T10/'周波数'!$D10)/LOG(2)*1200</f>
        <v>14.646999623947936</v>
      </c>
      <c r="U10" s="3">
        <f>LOG('周波数'!U10/'周波数'!$D10)/LOG(2)*1200</f>
        <v>17.546891865514308</v>
      </c>
      <c r="V10" s="3">
        <f>LOG('周波数'!V10/'周波数'!$D10)/LOG(2)*1200</f>
        <v>20.43710164417985</v>
      </c>
      <c r="W10" s="3">
        <f>LOG('周波数'!W10/'周波数'!$D10)/LOG(2)*1200</f>
        <v>23.31769340247238</v>
      </c>
      <c r="X10" s="3">
        <f>LOG('周波数'!X10/'周波数'!$D10)/LOG(2)*1200</f>
        <v>26.18873094169823</v>
      </c>
      <c r="Y10" s="3">
        <f>LOG('周波数'!Y10/'周波数'!$D10)/LOG(2)*1200</f>
        <v>29.050277430422007</v>
      </c>
    </row>
    <row r="11" spans="1:25" ht="12.75">
      <c r="A11" s="1" t="s">
        <v>7</v>
      </c>
      <c r="B11" s="1" t="s">
        <v>8</v>
      </c>
      <c r="C11" s="1">
        <v>-4</v>
      </c>
      <c r="D11" s="12">
        <f t="shared" si="5"/>
        <v>349.2282314330039</v>
      </c>
      <c r="E11" s="3">
        <f>LOG('周波数'!E11/'周波数'!$D11)/LOG(2)*1200</f>
        <v>-30.059166954219496</v>
      </c>
      <c r="F11" s="3">
        <f>LOG('周波数'!F11/'周波数'!$D11)/LOG(2)*1200</f>
        <v>-27.00584095053925</v>
      </c>
      <c r="G11" s="3">
        <f>LOG('周波数'!G11/'周波数'!$D11)/LOG(2)*1200</f>
        <v>-23.963247222086768</v>
      </c>
      <c r="H11" s="3">
        <f>LOG('周波数'!H11/'周波数'!$D11)/LOG(2)*1200</f>
        <v>-20.931310586315583</v>
      </c>
      <c r="I11" s="3">
        <f>LOG('周波数'!I11/'周波数'!$D11)/LOG(2)*1200</f>
        <v>-17.90995664793617</v>
      </c>
      <c r="J11" s="3">
        <f>LOG('周波数'!J11/'周波数'!$D11)/LOG(2)*1200</f>
        <v>-14.899111787961285</v>
      </c>
      <c r="K11" s="3">
        <f>LOG('周波数'!K11/'周波数'!$D11)/LOG(2)*1200</f>
        <v>-11.898703152941303</v>
      </c>
      <c r="L11" s="3">
        <f>LOG('周波数'!L11/'周波数'!$D11)/LOG(2)*1200</f>
        <v>-8.90865864438791</v>
      </c>
      <c r="M11" s="3">
        <f>LOG('周波数'!M11/'周波数'!$D11)/LOG(2)*1200</f>
        <v>-5.928906908378614</v>
      </c>
      <c r="N11" s="3">
        <f>LOG('周波数'!N11/'周波数'!$D11)/LOG(2)*1200</f>
        <v>-2.9593773253388864</v>
      </c>
      <c r="O11" s="13">
        <f>LOG('周波数'!O11/'周波数'!$D11)/LOG(2)*1200</f>
        <v>0</v>
      </c>
      <c r="P11" s="3">
        <f>LOG('周波数'!P11/'周波数'!$D11)/LOG(2)*1200</f>
        <v>2.949294248469789</v>
      </c>
      <c r="Q11" s="3">
        <f>LOG('周波数'!Q11/'周波数'!$D11)/LOG(2)*1200</f>
        <v>5.8885738961726695</v>
      </c>
      <c r="R11" s="3">
        <f>LOG('周波数'!R11/'周波数'!$D11)/LOG(2)*1200</f>
        <v>8.81790672402031</v>
      </c>
      <c r="S11" s="3">
        <f>LOG('周波数'!S11/'周波数'!$D11)/LOG(2)*1200</f>
        <v>11.737359827109978</v>
      </c>
      <c r="T11" s="3">
        <f>LOG('周波数'!T11/'周波数'!$D11)/LOG(2)*1200</f>
        <v>14.646999623947556</v>
      </c>
      <c r="U11" s="3">
        <f>LOG('周波数'!U11/'周波数'!$D11)/LOG(2)*1200</f>
        <v>17.546891865513928</v>
      </c>
      <c r="V11" s="3">
        <f>LOG('周波数'!V11/'周波数'!$D11)/LOG(2)*1200</f>
        <v>20.43710164417947</v>
      </c>
      <c r="W11" s="3">
        <f>LOG('周波数'!W11/'周波数'!$D11)/LOG(2)*1200</f>
        <v>23.31769340247238</v>
      </c>
      <c r="X11" s="3">
        <f>LOG('周波数'!X11/'周波数'!$D11)/LOG(2)*1200</f>
        <v>26.18873094169823</v>
      </c>
      <c r="Y11" s="3">
        <f>LOG('周波数'!Y11/'周波数'!$D11)/LOG(2)*1200</f>
        <v>29.050277430421634</v>
      </c>
    </row>
    <row r="12" spans="1:25" ht="12.75">
      <c r="A12" s="1"/>
      <c r="B12" s="1" t="s">
        <v>9</v>
      </c>
      <c r="C12" s="1">
        <v>-3</v>
      </c>
      <c r="D12" s="12">
        <f t="shared" si="5"/>
        <v>369.99442271163446</v>
      </c>
      <c r="E12" s="3">
        <f>LOG('周波数'!E12/'周波数'!$D12)/LOG(2)*1200</f>
        <v>-30.059166954219496</v>
      </c>
      <c r="F12" s="3">
        <f>LOG('周波数'!F12/'周波数'!$D12)/LOG(2)*1200</f>
        <v>-27.005840950539444</v>
      </c>
      <c r="G12" s="3">
        <f>LOG('周波数'!G12/'周波数'!$D12)/LOG(2)*1200</f>
        <v>-23.963247222086572</v>
      </c>
      <c r="H12" s="3">
        <f>LOG('周波数'!H12/'周波数'!$D12)/LOG(2)*1200</f>
        <v>-20.93131058631539</v>
      </c>
      <c r="I12" s="3">
        <f>LOG('周波数'!I12/'周波数'!$D12)/LOG(2)*1200</f>
        <v>-17.90995664793617</v>
      </c>
      <c r="J12" s="3">
        <f>LOG('周波数'!J12/'周波数'!$D12)/LOG(2)*1200</f>
        <v>-14.899111787961285</v>
      </c>
      <c r="K12" s="3">
        <f>LOG('周波数'!K12/'周波数'!$D12)/LOG(2)*1200</f>
        <v>-11.898703152941303</v>
      </c>
      <c r="L12" s="3">
        <f>LOG('周波数'!L12/'周波数'!$D12)/LOG(2)*1200</f>
        <v>-8.90865864438791</v>
      </c>
      <c r="M12" s="3">
        <f>LOG('周波数'!M12/'周波数'!$D12)/LOG(2)*1200</f>
        <v>-5.928906908378806</v>
      </c>
      <c r="N12" s="3">
        <f>LOG('周波数'!N12/'周波数'!$D12)/LOG(2)*1200</f>
        <v>-2.9593773253388864</v>
      </c>
      <c r="O12" s="13">
        <f>LOG('周波数'!O12/'周波数'!$D12)/LOG(2)*1200</f>
        <v>0</v>
      </c>
      <c r="P12" s="3">
        <f>LOG('周波数'!P12/'周波数'!$D12)/LOG(2)*1200</f>
        <v>2.949294248469789</v>
      </c>
      <c r="Q12" s="3">
        <f>LOG('周波数'!Q12/'周波数'!$D12)/LOG(2)*1200</f>
        <v>5.8885738961726695</v>
      </c>
      <c r="R12" s="3">
        <f>LOG('周波数'!R12/'周波数'!$D12)/LOG(2)*1200</f>
        <v>8.817906724020691</v>
      </c>
      <c r="S12" s="3">
        <f>LOG('周波数'!S12/'周波数'!$D12)/LOG(2)*1200</f>
        <v>11.737359827109978</v>
      </c>
      <c r="T12" s="3">
        <f>LOG('周波数'!T12/'周波数'!$D12)/LOG(2)*1200</f>
        <v>14.646999623947556</v>
      </c>
      <c r="U12" s="3">
        <f>LOG('周波数'!U12/'周波数'!$D12)/LOG(2)*1200</f>
        <v>17.546891865513928</v>
      </c>
      <c r="V12" s="3">
        <f>LOG('周波数'!V12/'周波数'!$D12)/LOG(2)*1200</f>
        <v>20.437101644179087</v>
      </c>
      <c r="W12" s="3">
        <f>LOG('周波数'!W12/'周波数'!$D12)/LOG(2)*1200</f>
        <v>23.317693402472</v>
      </c>
      <c r="X12" s="3">
        <f>LOG('周波数'!X12/'周波数'!$D12)/LOG(2)*1200</f>
        <v>26.188730941697845</v>
      </c>
      <c r="Y12" s="3">
        <f>LOG('周波数'!Y12/'周波数'!$D12)/LOG(2)*1200</f>
        <v>29.050277430421634</v>
      </c>
    </row>
    <row r="13" spans="1:25" ht="12.75">
      <c r="A13" s="1" t="s">
        <v>10</v>
      </c>
      <c r="B13" s="1" t="s">
        <v>11</v>
      </c>
      <c r="C13" s="1">
        <v>-2</v>
      </c>
      <c r="D13" s="12">
        <f t="shared" si="5"/>
        <v>391.99543598174927</v>
      </c>
      <c r="E13" s="3">
        <f>LOG('周波数'!E13/'周波数'!$D13)/LOG(2)*1200</f>
        <v>-30.059166954219496</v>
      </c>
      <c r="F13" s="3">
        <f>LOG('周波数'!F13/'周波数'!$D13)/LOG(2)*1200</f>
        <v>-27.00584095053925</v>
      </c>
      <c r="G13" s="3">
        <f>LOG('周波数'!G13/'周波数'!$D13)/LOG(2)*1200</f>
        <v>-23.963247222086572</v>
      </c>
      <c r="H13" s="3">
        <f>LOG('周波数'!H13/'周波数'!$D13)/LOG(2)*1200</f>
        <v>-20.931310586315195</v>
      </c>
      <c r="I13" s="3">
        <f>LOG('周波数'!I13/'周波数'!$D13)/LOG(2)*1200</f>
        <v>-17.909956647935978</v>
      </c>
      <c r="J13" s="3">
        <f>LOG('周波数'!J13/'周波数'!$D13)/LOG(2)*1200</f>
        <v>-14.899111787961091</v>
      </c>
      <c r="K13" s="3">
        <f>LOG('周波数'!K13/'周波数'!$D13)/LOG(2)*1200</f>
        <v>-11.898703152941303</v>
      </c>
      <c r="L13" s="3">
        <f>LOG('周波数'!L13/'周波数'!$D13)/LOG(2)*1200</f>
        <v>-8.908658644387716</v>
      </c>
      <c r="M13" s="3">
        <f>LOG('周波数'!M13/'周波数'!$D13)/LOG(2)*1200</f>
        <v>-5.928906908378614</v>
      </c>
      <c r="N13" s="3">
        <f>LOG('周波数'!N13/'周波数'!$D13)/LOG(2)*1200</f>
        <v>-2.9593773253385014</v>
      </c>
      <c r="O13" s="13">
        <f>LOG('周波数'!O13/'周波数'!$D13)/LOG(2)*1200</f>
        <v>0</v>
      </c>
      <c r="P13" s="3">
        <f>LOG('周波数'!P13/'周波数'!$D13)/LOG(2)*1200</f>
        <v>2.949294248469789</v>
      </c>
      <c r="Q13" s="3">
        <f>LOG('周波数'!Q13/'周波数'!$D13)/LOG(2)*1200</f>
        <v>5.888573896173053</v>
      </c>
      <c r="R13" s="3">
        <f>LOG('周波数'!R13/'周波数'!$D13)/LOG(2)*1200</f>
        <v>8.81790672402031</v>
      </c>
      <c r="S13" s="3">
        <f>LOG('周波数'!S13/'周波数'!$D13)/LOG(2)*1200</f>
        <v>11.737359827109978</v>
      </c>
      <c r="T13" s="3">
        <f>LOG('周波数'!T13/'周波数'!$D13)/LOG(2)*1200</f>
        <v>14.646999623947556</v>
      </c>
      <c r="U13" s="3">
        <f>LOG('周波数'!U13/'周波数'!$D13)/LOG(2)*1200</f>
        <v>17.546891865514308</v>
      </c>
      <c r="V13" s="3">
        <f>LOG('周波数'!V13/'周波数'!$D13)/LOG(2)*1200</f>
        <v>20.43710164417947</v>
      </c>
      <c r="W13" s="3">
        <f>LOG('周波数'!W13/'周波数'!$D13)/LOG(2)*1200</f>
        <v>23.31769340247238</v>
      </c>
      <c r="X13" s="3">
        <f>LOG('周波数'!X13/'周波数'!$D13)/LOG(2)*1200</f>
        <v>26.18873094169823</v>
      </c>
      <c r="Y13" s="3">
        <f>LOG('周波数'!Y13/'周波数'!$D13)/LOG(2)*1200</f>
        <v>29.050277430422007</v>
      </c>
    </row>
    <row r="14" spans="1:25" ht="12.75">
      <c r="A14" s="1"/>
      <c r="B14" s="1" t="s">
        <v>12</v>
      </c>
      <c r="C14" s="1">
        <v>-1</v>
      </c>
      <c r="D14" s="12">
        <f t="shared" si="5"/>
        <v>415.3046975799451</v>
      </c>
      <c r="E14" s="3">
        <f>LOG('周波数'!E14/'周波数'!$D14)/LOG(2)*1200</f>
        <v>-30.059166954219688</v>
      </c>
      <c r="F14" s="3">
        <f>LOG('周波数'!F14/'周波数'!$D14)/LOG(2)*1200</f>
        <v>-27.00584095053925</v>
      </c>
      <c r="G14" s="3">
        <f>LOG('周波数'!G14/'周波数'!$D14)/LOG(2)*1200</f>
        <v>-23.963247222086768</v>
      </c>
      <c r="H14" s="3">
        <f>LOG('周波数'!H14/'周波数'!$D14)/LOG(2)*1200</f>
        <v>-20.931310586315583</v>
      </c>
      <c r="I14" s="3">
        <f>LOG('周波数'!I14/'周波数'!$D14)/LOG(2)*1200</f>
        <v>-17.909956647935978</v>
      </c>
      <c r="J14" s="3">
        <f>LOG('周波数'!J14/'周波数'!$D14)/LOG(2)*1200</f>
        <v>-14.899111787961479</v>
      </c>
      <c r="K14" s="3">
        <f>LOG('周波数'!K14/'周波数'!$D14)/LOG(2)*1200</f>
        <v>-11.898703152941497</v>
      </c>
      <c r="L14" s="3">
        <f>LOG('周波数'!L14/'周波数'!$D14)/LOG(2)*1200</f>
        <v>-8.90865864438791</v>
      </c>
      <c r="M14" s="3">
        <f>LOG('周波数'!M14/'周波数'!$D14)/LOG(2)*1200</f>
        <v>-5.928906908378806</v>
      </c>
      <c r="N14" s="3">
        <f>LOG('周波数'!N14/'周波数'!$D14)/LOG(2)*1200</f>
        <v>-2.9593773253386932</v>
      </c>
      <c r="O14" s="13">
        <f>LOG('周波数'!O14/'周波数'!$D14)/LOG(2)*1200</f>
        <v>0</v>
      </c>
      <c r="P14" s="3">
        <f>LOG('周波数'!P14/'周波数'!$D14)/LOG(2)*1200</f>
        <v>2.949294248469789</v>
      </c>
      <c r="Q14" s="3">
        <f>LOG('周波数'!Q14/'周波数'!$D14)/LOG(2)*1200</f>
        <v>5.888573896173053</v>
      </c>
      <c r="R14" s="3">
        <f>LOG('周波数'!R14/'周波数'!$D14)/LOG(2)*1200</f>
        <v>8.81790672402031</v>
      </c>
      <c r="S14" s="3">
        <f>LOG('周波数'!S14/'周波数'!$D14)/LOG(2)*1200</f>
        <v>11.737359827109978</v>
      </c>
      <c r="T14" s="3">
        <f>LOG('周波数'!T14/'周波数'!$D14)/LOG(2)*1200</f>
        <v>14.646999623947556</v>
      </c>
      <c r="U14" s="3">
        <f>LOG('周波数'!U14/'周波数'!$D14)/LOG(2)*1200</f>
        <v>17.546891865513928</v>
      </c>
      <c r="V14" s="3">
        <f>LOG('周波数'!V14/'周波数'!$D14)/LOG(2)*1200</f>
        <v>20.43710164417947</v>
      </c>
      <c r="W14" s="3">
        <f>LOG('周波数'!W14/'周波数'!$D14)/LOG(2)*1200</f>
        <v>23.31769340247238</v>
      </c>
      <c r="X14" s="3">
        <f>LOG('周波数'!X14/'周波数'!$D14)/LOG(2)*1200</f>
        <v>26.188730941697845</v>
      </c>
      <c r="Y14" s="3">
        <f>LOG('周波数'!Y14/'周波数'!$D14)/LOG(2)*1200</f>
        <v>29.050277430421634</v>
      </c>
    </row>
    <row r="15" spans="1:25" ht="12.75">
      <c r="A15" s="1" t="s">
        <v>13</v>
      </c>
      <c r="B15" s="1" t="s">
        <v>14</v>
      </c>
      <c r="C15" s="1">
        <v>0</v>
      </c>
      <c r="D15" s="12">
        <f t="shared" si="5"/>
        <v>440</v>
      </c>
      <c r="E15" s="3">
        <f>LOG('周波数'!E15/'周波数'!$D15)/LOG(2)*1200</f>
        <v>-30.059166954219496</v>
      </c>
      <c r="F15" s="3">
        <f>LOG('周波数'!F15/'周波数'!$D15)/LOG(2)*1200</f>
        <v>-27.00584095053925</v>
      </c>
      <c r="G15" s="3">
        <f>LOG('周波数'!G15/'周波数'!$D15)/LOG(2)*1200</f>
        <v>-23.963247222086572</v>
      </c>
      <c r="H15" s="3">
        <f>LOG('周波数'!H15/'周波数'!$D15)/LOG(2)*1200</f>
        <v>-20.93131058631539</v>
      </c>
      <c r="I15" s="3">
        <f>LOG('周波数'!I15/'周波数'!$D15)/LOG(2)*1200</f>
        <v>-17.909956647935978</v>
      </c>
      <c r="J15" s="3">
        <f>LOG('周波数'!J15/'周波数'!$D15)/LOG(2)*1200</f>
        <v>-14.899111787961285</v>
      </c>
      <c r="K15" s="3">
        <f>LOG('周波数'!K15/'周波数'!$D15)/LOG(2)*1200</f>
        <v>-11.898703152941303</v>
      </c>
      <c r="L15" s="3">
        <f>LOG('周波数'!L15/'周波数'!$D15)/LOG(2)*1200</f>
        <v>-8.90865864438791</v>
      </c>
      <c r="M15" s="3">
        <f>LOG('周波数'!M15/'周波数'!$D15)/LOG(2)*1200</f>
        <v>-5.928906908378614</v>
      </c>
      <c r="N15" s="3">
        <f>LOG('周波数'!N15/'周波数'!$D15)/LOG(2)*1200</f>
        <v>-2.9593773253385014</v>
      </c>
      <c r="O15" s="13">
        <f>LOG('周波数'!O15/'周波数'!$D15)/LOG(2)*1200</f>
        <v>0</v>
      </c>
      <c r="P15" s="3">
        <f>LOG('周波数'!P15/'周波数'!$D15)/LOG(2)*1200</f>
        <v>2.949294248469789</v>
      </c>
      <c r="Q15" s="3">
        <f>LOG('周波数'!Q15/'周波数'!$D15)/LOG(2)*1200</f>
        <v>5.888573896173053</v>
      </c>
      <c r="R15" s="3">
        <f>LOG('周波数'!R15/'周波数'!$D15)/LOG(2)*1200</f>
        <v>8.817906724020691</v>
      </c>
      <c r="S15" s="3">
        <f>LOG('周波数'!S15/'周波数'!$D15)/LOG(2)*1200</f>
        <v>11.737359827109978</v>
      </c>
      <c r="T15" s="3">
        <f>LOG('周波数'!T15/'周波数'!$D15)/LOG(2)*1200</f>
        <v>14.646999623947556</v>
      </c>
      <c r="U15" s="3">
        <f>LOG('周波数'!U15/'周波数'!$D15)/LOG(2)*1200</f>
        <v>17.546891865514308</v>
      </c>
      <c r="V15" s="3">
        <f>LOG('周波数'!V15/'周波数'!$D15)/LOG(2)*1200</f>
        <v>20.43710164417947</v>
      </c>
      <c r="W15" s="3">
        <f>LOG('周波数'!W15/'周波数'!$D15)/LOG(2)*1200</f>
        <v>23.31769340247238</v>
      </c>
      <c r="X15" s="3">
        <f>LOG('周波数'!X15/'周波数'!$D15)/LOG(2)*1200</f>
        <v>26.18873094169823</v>
      </c>
      <c r="Y15" s="3">
        <f>LOG('周波数'!Y15/'周波数'!$D15)/LOG(2)*1200</f>
        <v>29.050277430422007</v>
      </c>
    </row>
    <row r="16" spans="1:25" ht="12.75">
      <c r="A16" s="1"/>
      <c r="B16" s="1" t="s">
        <v>15</v>
      </c>
      <c r="C16" s="1">
        <v>1</v>
      </c>
      <c r="D16" s="12">
        <f t="shared" si="5"/>
        <v>466.1637615180899</v>
      </c>
      <c r="E16" s="3">
        <f>LOG('周波数'!E16/'周波数'!$D16)/LOG(2)*1200</f>
        <v>-30.0591669542193</v>
      </c>
      <c r="F16" s="3">
        <f>LOG('周波数'!F16/'周波数'!$D16)/LOG(2)*1200</f>
        <v>-27.00584095053925</v>
      </c>
      <c r="G16" s="3">
        <f>LOG('周波数'!G16/'周波数'!$D16)/LOG(2)*1200</f>
        <v>-23.963247222086572</v>
      </c>
      <c r="H16" s="3">
        <f>LOG('周波数'!H16/'周波数'!$D16)/LOG(2)*1200</f>
        <v>-20.93131058631539</v>
      </c>
      <c r="I16" s="3">
        <f>LOG('周波数'!I16/'周波数'!$D16)/LOG(2)*1200</f>
        <v>-17.909956647935783</v>
      </c>
      <c r="J16" s="3">
        <f>LOG('周波数'!J16/'周波数'!$D16)/LOG(2)*1200</f>
        <v>-14.899111787961091</v>
      </c>
      <c r="K16" s="3">
        <f>LOG('周波数'!K16/'周波数'!$D16)/LOG(2)*1200</f>
        <v>-11.898703152941108</v>
      </c>
      <c r="L16" s="3">
        <f>LOG('周波数'!L16/'周波数'!$D16)/LOG(2)*1200</f>
        <v>-8.908658644387716</v>
      </c>
      <c r="M16" s="3">
        <f>LOG('周波数'!M16/'周波数'!$D16)/LOG(2)*1200</f>
        <v>-5.928906908378421</v>
      </c>
      <c r="N16" s="3">
        <f>LOG('周波数'!N16/'周波数'!$D16)/LOG(2)*1200</f>
        <v>-2.9593773253385014</v>
      </c>
      <c r="O16" s="13">
        <f>LOG('周波数'!O16/'周波数'!$D16)/LOG(2)*1200</f>
        <v>0</v>
      </c>
      <c r="P16" s="3">
        <f>LOG('周波数'!P16/'周波数'!$D16)/LOG(2)*1200</f>
        <v>2.949294248469789</v>
      </c>
      <c r="Q16" s="3">
        <f>LOG('周波数'!Q16/'周波数'!$D16)/LOG(2)*1200</f>
        <v>5.888573896173053</v>
      </c>
      <c r="R16" s="3">
        <f>LOG('周波数'!R16/'周波数'!$D16)/LOG(2)*1200</f>
        <v>8.817906724020691</v>
      </c>
      <c r="S16" s="3">
        <f>LOG('周波数'!S16/'周波数'!$D16)/LOG(2)*1200</f>
        <v>11.737359827109978</v>
      </c>
      <c r="T16" s="3">
        <f>LOG('周波数'!T16/'周波数'!$D16)/LOG(2)*1200</f>
        <v>14.646999623947556</v>
      </c>
      <c r="U16" s="3">
        <f>LOG('周波数'!U16/'周波数'!$D16)/LOG(2)*1200</f>
        <v>17.546891865514308</v>
      </c>
      <c r="V16" s="3">
        <f>LOG('周波数'!V16/'周波数'!$D16)/LOG(2)*1200</f>
        <v>20.43710164417947</v>
      </c>
      <c r="W16" s="3">
        <f>LOG('周波数'!W16/'周波数'!$D16)/LOG(2)*1200</f>
        <v>23.31769340247238</v>
      </c>
      <c r="X16" s="3">
        <f>LOG('周波数'!X16/'周波数'!$D16)/LOG(2)*1200</f>
        <v>26.18873094169823</v>
      </c>
      <c r="Y16" s="3">
        <f>LOG('周波数'!Y16/'周波数'!$D16)/LOG(2)*1200</f>
        <v>29.050277430422007</v>
      </c>
    </row>
    <row r="17" spans="1:25" ht="12.75">
      <c r="A17" s="1"/>
      <c r="B17" s="1" t="s">
        <v>16</v>
      </c>
      <c r="C17" s="1">
        <v>2</v>
      </c>
      <c r="D17" s="12">
        <f t="shared" si="5"/>
        <v>493.8833012561241</v>
      </c>
      <c r="E17" s="3">
        <f>LOG('周波数'!E17/'周波数'!$D17)/LOG(2)*1200</f>
        <v>-30.059166954219496</v>
      </c>
      <c r="F17" s="3">
        <f>LOG('周波数'!F17/'周波数'!$D17)/LOG(2)*1200</f>
        <v>-27.00584095053925</v>
      </c>
      <c r="G17" s="3">
        <f>LOG('周波数'!G17/'周波数'!$D17)/LOG(2)*1200</f>
        <v>-23.963247222086572</v>
      </c>
      <c r="H17" s="3">
        <f>LOG('周波数'!H17/'周波数'!$D17)/LOG(2)*1200</f>
        <v>-20.93131058631539</v>
      </c>
      <c r="I17" s="3">
        <f>LOG('周波数'!I17/'周波数'!$D17)/LOG(2)*1200</f>
        <v>-17.909956647935978</v>
      </c>
      <c r="J17" s="3">
        <f>LOG('周波数'!J17/'周波数'!$D17)/LOG(2)*1200</f>
        <v>-14.899111787961285</v>
      </c>
      <c r="K17" s="3">
        <f>LOG('周波数'!K17/'周波数'!$D17)/LOG(2)*1200</f>
        <v>-11.898703152941497</v>
      </c>
      <c r="L17" s="3">
        <f>LOG('周波数'!L17/'周波数'!$D17)/LOG(2)*1200</f>
        <v>-8.908658644387716</v>
      </c>
      <c r="M17" s="3">
        <f>LOG('周波数'!M17/'周波数'!$D17)/LOG(2)*1200</f>
        <v>-5.928906908378614</v>
      </c>
      <c r="N17" s="3">
        <f>LOG('周波数'!N17/'周波数'!$D17)/LOG(2)*1200</f>
        <v>-2.9593773253385014</v>
      </c>
      <c r="O17" s="13">
        <f>LOG('周波数'!O17/'周波数'!$D17)/LOG(2)*1200</f>
        <v>0</v>
      </c>
      <c r="P17" s="3">
        <f>LOG('周波数'!P17/'周波数'!$D17)/LOG(2)*1200</f>
        <v>2.949294248469789</v>
      </c>
      <c r="Q17" s="3">
        <f>LOG('周波数'!Q17/'周波数'!$D17)/LOG(2)*1200</f>
        <v>5.888573896173053</v>
      </c>
      <c r="R17" s="3">
        <f>LOG('周波数'!R17/'周波数'!$D17)/LOG(2)*1200</f>
        <v>8.81790672402031</v>
      </c>
      <c r="S17" s="3">
        <f>LOG('周波数'!S17/'周波数'!$D17)/LOG(2)*1200</f>
        <v>11.737359827109978</v>
      </c>
      <c r="T17" s="3">
        <f>LOG('周波数'!T17/'周波数'!$D17)/LOG(2)*1200</f>
        <v>14.646999623947556</v>
      </c>
      <c r="U17" s="3">
        <f>LOG('周波数'!U17/'周波数'!$D17)/LOG(2)*1200</f>
        <v>17.546891865513928</v>
      </c>
      <c r="V17" s="3">
        <f>LOG('周波数'!V17/'周波数'!$D17)/LOG(2)*1200</f>
        <v>20.43710164417947</v>
      </c>
      <c r="W17" s="3">
        <f>LOG('周波数'!W17/'周波数'!$D17)/LOG(2)*1200</f>
        <v>23.31769340247238</v>
      </c>
      <c r="X17" s="3">
        <f>LOG('周波数'!X17/'周波数'!$D17)/LOG(2)*1200</f>
        <v>26.18873094169823</v>
      </c>
      <c r="Y17" s="3">
        <f>LOG('周波数'!Y17/'周波数'!$D17)/LOG(2)*1200</f>
        <v>29.050277430422007</v>
      </c>
    </row>
    <row r="18" spans="1:25" ht="12.75">
      <c r="A18" s="1" t="s">
        <v>17</v>
      </c>
      <c r="B18" s="1" t="s">
        <v>18</v>
      </c>
      <c r="C18" s="1">
        <v>3</v>
      </c>
      <c r="D18" s="12">
        <f t="shared" si="5"/>
        <v>523.2511306011972</v>
      </c>
      <c r="E18" s="3">
        <f>LOG('周波数'!E18/'周波数'!$D18)/LOG(2)*1200</f>
        <v>-30.059166954219496</v>
      </c>
      <c r="F18" s="3">
        <f>LOG('周波数'!F18/'周波数'!$D18)/LOG(2)*1200</f>
        <v>-27.005840950539444</v>
      </c>
      <c r="G18" s="3">
        <f>LOG('周波数'!G18/'周波数'!$D18)/LOG(2)*1200</f>
        <v>-23.963247222086572</v>
      </c>
      <c r="H18" s="3">
        <f>LOG('周波数'!H18/'周波数'!$D18)/LOG(2)*1200</f>
        <v>-20.931310586315583</v>
      </c>
      <c r="I18" s="3">
        <f>LOG('周波数'!I18/'周波数'!$D18)/LOG(2)*1200</f>
        <v>-17.909956647935978</v>
      </c>
      <c r="J18" s="3">
        <f>LOG('周波数'!J18/'周波数'!$D18)/LOG(2)*1200</f>
        <v>-14.899111787961285</v>
      </c>
      <c r="K18" s="3">
        <f>LOG('周波数'!K18/'周波数'!$D18)/LOG(2)*1200</f>
        <v>-11.898703152941303</v>
      </c>
      <c r="L18" s="3">
        <f>LOG('周波数'!L18/'周波数'!$D18)/LOG(2)*1200</f>
        <v>-8.90865864438791</v>
      </c>
      <c r="M18" s="3">
        <f>LOG('周波数'!M18/'周波数'!$D18)/LOG(2)*1200</f>
        <v>-5.928906908378614</v>
      </c>
      <c r="N18" s="3">
        <f>LOG('周波数'!N18/'周波数'!$D18)/LOG(2)*1200</f>
        <v>-2.959377325338308</v>
      </c>
      <c r="O18" s="13">
        <f>LOG('周波数'!O18/'周波数'!$D18)/LOG(2)*1200</f>
        <v>0</v>
      </c>
      <c r="P18" s="3">
        <f>LOG('周波数'!P18/'周波数'!$D18)/LOG(2)*1200</f>
        <v>2.949294248469789</v>
      </c>
      <c r="Q18" s="3">
        <f>LOG('周波数'!Q18/'周波数'!$D18)/LOG(2)*1200</f>
        <v>5.888573896173053</v>
      </c>
      <c r="R18" s="3">
        <f>LOG('周波数'!R18/'周波数'!$D18)/LOG(2)*1200</f>
        <v>8.817906724020691</v>
      </c>
      <c r="S18" s="3">
        <f>LOG('周波数'!S18/'周波数'!$D18)/LOG(2)*1200</f>
        <v>11.737359827110359</v>
      </c>
      <c r="T18" s="3">
        <f>LOG('周波数'!T18/'周波数'!$D18)/LOG(2)*1200</f>
        <v>14.646999623947936</v>
      </c>
      <c r="U18" s="3">
        <f>LOG('周波数'!U18/'周波数'!$D18)/LOG(2)*1200</f>
        <v>17.546891865513928</v>
      </c>
      <c r="V18" s="3">
        <f>LOG('周波数'!V18/'周波数'!$D18)/LOG(2)*1200</f>
        <v>20.43710164417947</v>
      </c>
      <c r="W18" s="3">
        <f>LOG('周波数'!W18/'周波数'!$D18)/LOG(2)*1200</f>
        <v>23.31769340247238</v>
      </c>
      <c r="X18" s="3">
        <f>LOG('周波数'!X18/'周波数'!$D18)/LOG(2)*1200</f>
        <v>26.18873094169823</v>
      </c>
      <c r="Y18" s="3">
        <f>LOG('周波数'!Y18/'周波数'!$D18)/LOG(2)*1200</f>
        <v>29.050277430421634</v>
      </c>
    </row>
    <row r="19" spans="1:25" ht="12.75">
      <c r="A19" s="1"/>
      <c r="B19" s="1" t="s">
        <v>19</v>
      </c>
      <c r="C19" s="1">
        <v>4</v>
      </c>
      <c r="D19" s="12">
        <f t="shared" si="5"/>
        <v>554.3652619537442</v>
      </c>
      <c r="E19" s="3">
        <f>LOG('周波数'!E19/'周波数'!$D19)/LOG(2)*1200</f>
        <v>-30.059166954219105</v>
      </c>
      <c r="F19" s="3">
        <f>LOG('周波数'!F19/'周波数'!$D19)/LOG(2)*1200</f>
        <v>-27.005840950539053</v>
      </c>
      <c r="G19" s="3">
        <f>LOG('周波数'!G19/'周波数'!$D19)/LOG(2)*1200</f>
        <v>-23.963247222086377</v>
      </c>
      <c r="H19" s="3">
        <f>LOG('周波数'!H19/'周波数'!$D19)/LOG(2)*1200</f>
        <v>-20.931310586315195</v>
      </c>
      <c r="I19" s="3">
        <f>LOG('周波数'!I19/'周波数'!$D19)/LOG(2)*1200</f>
        <v>-17.909956647935783</v>
      </c>
      <c r="J19" s="3">
        <f>LOG('周波数'!J19/'周波数'!$D19)/LOG(2)*1200</f>
        <v>-14.899111787960898</v>
      </c>
      <c r="K19" s="3">
        <f>LOG('周波数'!K19/'周波数'!$D19)/LOG(2)*1200</f>
        <v>-11.898703152941303</v>
      </c>
      <c r="L19" s="3">
        <f>LOG('周波数'!L19/'周波数'!$D19)/LOG(2)*1200</f>
        <v>-8.908658644387522</v>
      </c>
      <c r="M19" s="3">
        <f>LOG('周波数'!M19/'周波数'!$D19)/LOG(2)*1200</f>
        <v>-5.928906908378614</v>
      </c>
      <c r="N19" s="3">
        <f>LOG('周波数'!N19/'周波数'!$D19)/LOG(2)*1200</f>
        <v>-2.959377325338308</v>
      </c>
      <c r="O19" s="13">
        <f>LOG('周波数'!O19/'周波数'!$D19)/LOG(2)*1200</f>
        <v>0</v>
      </c>
      <c r="P19" s="3">
        <f>LOG('周波数'!P19/'周波数'!$D19)/LOG(2)*1200</f>
        <v>2.949294248469789</v>
      </c>
      <c r="Q19" s="3">
        <f>LOG('周波数'!Q19/'周波数'!$D19)/LOG(2)*1200</f>
        <v>5.888573896173053</v>
      </c>
      <c r="R19" s="3">
        <f>LOG('周波数'!R19/'周波数'!$D19)/LOG(2)*1200</f>
        <v>8.817906724020691</v>
      </c>
      <c r="S19" s="3">
        <f>LOG('周波数'!S19/'周波数'!$D19)/LOG(2)*1200</f>
        <v>11.737359827110359</v>
      </c>
      <c r="T19" s="3">
        <f>LOG('周波数'!T19/'周波数'!$D19)/LOG(2)*1200</f>
        <v>14.646999623947936</v>
      </c>
      <c r="U19" s="3">
        <f>LOG('周波数'!U19/'周波数'!$D19)/LOG(2)*1200</f>
        <v>17.546891865514308</v>
      </c>
      <c r="V19" s="3">
        <f>LOG('周波数'!V19/'周波数'!$D19)/LOG(2)*1200</f>
        <v>20.43710164417985</v>
      </c>
      <c r="W19" s="3">
        <f>LOG('周波数'!W19/'周波数'!$D19)/LOG(2)*1200</f>
        <v>23.317693402472763</v>
      </c>
      <c r="X19" s="3">
        <f>LOG('周波数'!X19/'周波数'!$D19)/LOG(2)*1200</f>
        <v>26.1887309416986</v>
      </c>
      <c r="Y19" s="3">
        <f>LOG('周波数'!Y19/'周波数'!$D19)/LOG(2)*1200</f>
        <v>29.050277430422007</v>
      </c>
    </row>
    <row r="20" spans="1:25" ht="12.75">
      <c r="A20" s="1" t="s">
        <v>3</v>
      </c>
      <c r="B20" s="1" t="s">
        <v>4</v>
      </c>
      <c r="C20" s="1">
        <v>5</v>
      </c>
      <c r="D20" s="12">
        <f t="shared" si="5"/>
        <v>587.3295358348151</v>
      </c>
      <c r="E20" s="3">
        <f>LOG('周波数'!E20/'周波数'!$D20)/LOG(2)*1200</f>
        <v>-30.059166954219496</v>
      </c>
      <c r="F20" s="3">
        <f>LOG('周波数'!F20/'周波数'!$D20)/LOG(2)*1200</f>
        <v>-27.00584095053925</v>
      </c>
      <c r="G20" s="3">
        <f>LOG('周波数'!G20/'周波数'!$D20)/LOG(2)*1200</f>
        <v>-23.963247222086572</v>
      </c>
      <c r="H20" s="3">
        <f>LOG('周波数'!H20/'周波数'!$D20)/LOG(2)*1200</f>
        <v>-20.931310586315195</v>
      </c>
      <c r="I20" s="3">
        <f>LOG('周波数'!I20/'周波数'!$D20)/LOG(2)*1200</f>
        <v>-17.909956647935978</v>
      </c>
      <c r="J20" s="3">
        <f>LOG('周波数'!J20/'周波数'!$D20)/LOG(2)*1200</f>
        <v>-14.899111787961285</v>
      </c>
      <c r="K20" s="3">
        <f>LOG('周波数'!K20/'周波数'!$D20)/LOG(2)*1200</f>
        <v>-11.898703152941303</v>
      </c>
      <c r="L20" s="3">
        <f>LOG('周波数'!L20/'周波数'!$D20)/LOG(2)*1200</f>
        <v>-8.90865864438791</v>
      </c>
      <c r="M20" s="3">
        <f>LOG('周波数'!M20/'周波数'!$D20)/LOG(2)*1200</f>
        <v>-5.928906908378806</v>
      </c>
      <c r="N20" s="3">
        <f>LOG('周波数'!N20/'周波数'!$D20)/LOG(2)*1200</f>
        <v>-2.9593773253386932</v>
      </c>
      <c r="O20" s="13">
        <f>LOG('周波数'!O20/'周波数'!$D20)/LOG(2)*1200</f>
        <v>0</v>
      </c>
      <c r="P20" s="3">
        <f>LOG('周波数'!P20/'周波数'!$D20)/LOG(2)*1200</f>
        <v>2.949294248469789</v>
      </c>
      <c r="Q20" s="3">
        <f>LOG('周波数'!Q20/'周波数'!$D20)/LOG(2)*1200</f>
        <v>5.888573896173053</v>
      </c>
      <c r="R20" s="3">
        <f>LOG('周波数'!R20/'周波数'!$D20)/LOG(2)*1200</f>
        <v>8.81790672402031</v>
      </c>
      <c r="S20" s="3">
        <f>LOG('周波数'!S20/'周波数'!$D20)/LOG(2)*1200</f>
        <v>11.737359827110359</v>
      </c>
      <c r="T20" s="3">
        <f>LOG('周波数'!T20/'周波数'!$D20)/LOG(2)*1200</f>
        <v>14.646999623947556</v>
      </c>
      <c r="U20" s="3">
        <f>LOG('周波数'!U20/'周波数'!$D20)/LOG(2)*1200</f>
        <v>17.546891865513928</v>
      </c>
      <c r="V20" s="3">
        <f>LOG('周波数'!V20/'周波数'!$D20)/LOG(2)*1200</f>
        <v>20.43710164417947</v>
      </c>
      <c r="W20" s="3">
        <f>LOG('周波数'!W20/'周波数'!$D20)/LOG(2)*1200</f>
        <v>23.31769340247238</v>
      </c>
      <c r="X20" s="3">
        <f>LOG('周波数'!X20/'周波数'!$D20)/LOG(2)*1200</f>
        <v>26.18873094169823</v>
      </c>
      <c r="Y20" s="3">
        <f>LOG('周波数'!Y20/'周波数'!$D20)/LOG(2)*1200</f>
        <v>29.050277430421634</v>
      </c>
    </row>
    <row r="21" spans="1:25" ht="12.75">
      <c r="A21" s="1"/>
      <c r="B21" s="1" t="s">
        <v>5</v>
      </c>
      <c r="C21" s="1">
        <v>6</v>
      </c>
      <c r="D21" s="12">
        <f t="shared" si="5"/>
        <v>622.2539674441618</v>
      </c>
      <c r="E21" s="3">
        <f>LOG('周波数'!E21/'周波数'!$D21)/LOG(2)*1200</f>
        <v>-30.059166954219496</v>
      </c>
      <c r="F21" s="3">
        <f>LOG('周波数'!F21/'周波数'!$D21)/LOG(2)*1200</f>
        <v>-27.005840950539444</v>
      </c>
      <c r="G21" s="3">
        <f>LOG('周波数'!G21/'周波数'!$D21)/LOG(2)*1200</f>
        <v>-23.963247222086768</v>
      </c>
      <c r="H21" s="3">
        <f>LOG('周波数'!H21/'周波数'!$D21)/LOG(2)*1200</f>
        <v>-20.931310586315195</v>
      </c>
      <c r="I21" s="3">
        <f>LOG('周波数'!I21/'周波数'!$D21)/LOG(2)*1200</f>
        <v>-17.909956647935783</v>
      </c>
      <c r="J21" s="3">
        <f>LOG('周波数'!J21/'周波数'!$D21)/LOG(2)*1200</f>
        <v>-14.899111787961285</v>
      </c>
      <c r="K21" s="3">
        <f>LOG('周波数'!K21/'周波数'!$D21)/LOG(2)*1200</f>
        <v>-11.898703152941108</v>
      </c>
      <c r="L21" s="3">
        <f>LOG('周波数'!L21/'周波数'!$D21)/LOG(2)*1200</f>
        <v>-8.908658644387716</v>
      </c>
      <c r="M21" s="3">
        <f>LOG('周波数'!M21/'周波数'!$D21)/LOG(2)*1200</f>
        <v>-5.928906908378421</v>
      </c>
      <c r="N21" s="3">
        <f>LOG('周波数'!N21/'周波数'!$D21)/LOG(2)*1200</f>
        <v>-2.9593773253386932</v>
      </c>
      <c r="O21" s="13">
        <f>LOG('周波数'!O21/'周波数'!$D21)/LOG(2)*1200</f>
        <v>0</v>
      </c>
      <c r="P21" s="3">
        <f>LOG('周波数'!P21/'周波数'!$D21)/LOG(2)*1200</f>
        <v>2.949294248469789</v>
      </c>
      <c r="Q21" s="3">
        <f>LOG('周波数'!Q21/'周波数'!$D21)/LOG(2)*1200</f>
        <v>5.888573896173053</v>
      </c>
      <c r="R21" s="3">
        <f>LOG('周波数'!R21/'周波数'!$D21)/LOG(2)*1200</f>
        <v>8.817906724020691</v>
      </c>
      <c r="S21" s="3">
        <f>LOG('周波数'!S21/'周波数'!$D21)/LOG(2)*1200</f>
        <v>11.737359827109978</v>
      </c>
      <c r="T21" s="3">
        <f>LOG('周波数'!T21/'周波数'!$D21)/LOG(2)*1200</f>
        <v>14.646999623947556</v>
      </c>
      <c r="U21" s="3">
        <f>LOG('周波数'!U21/'周波数'!$D21)/LOG(2)*1200</f>
        <v>17.546891865514308</v>
      </c>
      <c r="V21" s="3">
        <f>LOG('周波数'!V21/'周波数'!$D21)/LOG(2)*1200</f>
        <v>20.43710164417947</v>
      </c>
      <c r="W21" s="3">
        <f>LOG('周波数'!W21/'周波数'!$D21)/LOG(2)*1200</f>
        <v>23.31769340247238</v>
      </c>
      <c r="X21" s="3">
        <f>LOG('周波数'!X21/'周波数'!$D21)/LOG(2)*1200</f>
        <v>26.18873094169823</v>
      </c>
      <c r="Y21" s="3">
        <f>LOG('周波数'!Y21/'周波数'!$D21)/LOG(2)*1200</f>
        <v>29.050277430422007</v>
      </c>
    </row>
    <row r="22" spans="1:25" ht="12.75">
      <c r="A22" s="1"/>
      <c r="B22" s="1" t="s">
        <v>6</v>
      </c>
      <c r="C22" s="1">
        <v>7</v>
      </c>
      <c r="D22" s="12">
        <f t="shared" si="5"/>
        <v>659.2551138257398</v>
      </c>
      <c r="E22" s="3">
        <f>LOG('周波数'!E22/'周波数'!$D22)/LOG(2)*1200</f>
        <v>-30.059166954219496</v>
      </c>
      <c r="F22" s="3">
        <f>LOG('周波数'!F22/'周波数'!$D22)/LOG(2)*1200</f>
        <v>-27.00584095053925</v>
      </c>
      <c r="G22" s="3">
        <f>LOG('周波数'!G22/'周波数'!$D22)/LOG(2)*1200</f>
        <v>-23.963247222086377</v>
      </c>
      <c r="H22" s="3">
        <f>LOG('周波数'!H22/'周波数'!$D22)/LOG(2)*1200</f>
        <v>-20.931310586315195</v>
      </c>
      <c r="I22" s="3">
        <f>LOG('周波数'!I22/'周波数'!$D22)/LOG(2)*1200</f>
        <v>-17.909956647935783</v>
      </c>
      <c r="J22" s="3">
        <f>LOG('周波数'!J22/'周波数'!$D22)/LOG(2)*1200</f>
        <v>-14.899111787961091</v>
      </c>
      <c r="K22" s="3">
        <f>LOG('周波数'!K22/'周波数'!$D22)/LOG(2)*1200</f>
        <v>-11.898703152941108</v>
      </c>
      <c r="L22" s="3">
        <f>LOG('周波数'!L22/'周波数'!$D22)/LOG(2)*1200</f>
        <v>-8.90865864438791</v>
      </c>
      <c r="M22" s="3">
        <f>LOG('周波数'!M22/'周波数'!$D22)/LOG(2)*1200</f>
        <v>-5.928906908378614</v>
      </c>
      <c r="N22" s="3">
        <f>LOG('周波数'!N22/'周波数'!$D22)/LOG(2)*1200</f>
        <v>-2.9593773253385014</v>
      </c>
      <c r="O22" s="13">
        <f>LOG('周波数'!O22/'周波数'!$D22)/LOG(2)*1200</f>
        <v>0</v>
      </c>
      <c r="P22" s="3">
        <f>LOG('周波数'!P22/'周波数'!$D22)/LOG(2)*1200</f>
        <v>2.949294248469789</v>
      </c>
      <c r="Q22" s="3">
        <f>LOG('周波数'!Q22/'周波数'!$D22)/LOG(2)*1200</f>
        <v>5.888573896173053</v>
      </c>
      <c r="R22" s="3">
        <f>LOG('周波数'!R22/'周波数'!$D22)/LOG(2)*1200</f>
        <v>8.817906724020691</v>
      </c>
      <c r="S22" s="3">
        <f>LOG('周波数'!S22/'周波数'!$D22)/LOG(2)*1200</f>
        <v>11.737359827109978</v>
      </c>
      <c r="T22" s="3">
        <f>LOG('周波数'!T22/'周波数'!$D22)/LOG(2)*1200</f>
        <v>14.646999623947936</v>
      </c>
      <c r="U22" s="3">
        <f>LOG('周波数'!U22/'周波数'!$D22)/LOG(2)*1200</f>
        <v>17.546891865514308</v>
      </c>
      <c r="V22" s="3">
        <f>LOG('周波数'!V22/'周波数'!$D22)/LOG(2)*1200</f>
        <v>20.43710164417985</v>
      </c>
      <c r="W22" s="3">
        <f>LOG('周波数'!W22/'周波数'!$D22)/LOG(2)*1200</f>
        <v>23.31769340247238</v>
      </c>
      <c r="X22" s="3">
        <f>LOG('周波数'!X22/'周波数'!$D22)/LOG(2)*1200</f>
        <v>26.18873094169823</v>
      </c>
      <c r="Y22" s="3">
        <f>LOG('周波数'!Y22/'周波数'!$D22)/LOG(2)*1200</f>
        <v>29.050277430422007</v>
      </c>
    </row>
    <row r="23" spans="1:25" ht="12.75">
      <c r="A23" s="1" t="s">
        <v>7</v>
      </c>
      <c r="B23" s="1" t="s">
        <v>8</v>
      </c>
      <c r="C23" s="1">
        <v>8</v>
      </c>
      <c r="D23" s="12">
        <f t="shared" si="5"/>
        <v>698.4564628660078</v>
      </c>
      <c r="E23" s="3">
        <f>LOG('周波数'!E23/'周波数'!$D23)/LOG(2)*1200</f>
        <v>-30.059166954219496</v>
      </c>
      <c r="F23" s="3">
        <f>LOG('周波数'!F23/'周波数'!$D23)/LOG(2)*1200</f>
        <v>-27.00584095053925</v>
      </c>
      <c r="G23" s="3">
        <f>LOG('周波数'!G23/'周波数'!$D23)/LOG(2)*1200</f>
        <v>-23.963247222086768</v>
      </c>
      <c r="H23" s="3">
        <f>LOG('周波数'!H23/'周波数'!$D23)/LOG(2)*1200</f>
        <v>-20.931310586315583</v>
      </c>
      <c r="I23" s="3">
        <f>LOG('周波数'!I23/'周波数'!$D23)/LOG(2)*1200</f>
        <v>-17.90995664793617</v>
      </c>
      <c r="J23" s="3">
        <f>LOG('周波数'!J23/'周波数'!$D23)/LOG(2)*1200</f>
        <v>-14.899111787961285</v>
      </c>
      <c r="K23" s="3">
        <f>LOG('周波数'!K23/'周波数'!$D23)/LOG(2)*1200</f>
        <v>-11.898703152941303</v>
      </c>
      <c r="L23" s="3">
        <f>LOG('周波数'!L23/'周波数'!$D23)/LOG(2)*1200</f>
        <v>-8.90865864438791</v>
      </c>
      <c r="M23" s="3">
        <f>LOG('周波数'!M23/'周波数'!$D23)/LOG(2)*1200</f>
        <v>-5.928906908378614</v>
      </c>
      <c r="N23" s="3">
        <f>LOG('周波数'!N23/'周波数'!$D23)/LOG(2)*1200</f>
        <v>-2.9593773253388864</v>
      </c>
      <c r="O23" s="13">
        <f>LOG('周波数'!O23/'周波数'!$D23)/LOG(2)*1200</f>
        <v>0</v>
      </c>
      <c r="P23" s="3">
        <f>LOG('周波数'!P23/'周波数'!$D23)/LOG(2)*1200</f>
        <v>2.949294248469789</v>
      </c>
      <c r="Q23" s="3">
        <f>LOG('周波数'!Q23/'周波数'!$D23)/LOG(2)*1200</f>
        <v>5.8885738961726695</v>
      </c>
      <c r="R23" s="3">
        <f>LOG('周波数'!R23/'周波数'!$D23)/LOG(2)*1200</f>
        <v>8.81790672402031</v>
      </c>
      <c r="S23" s="3">
        <f>LOG('周波数'!S23/'周波数'!$D23)/LOG(2)*1200</f>
        <v>11.737359827109978</v>
      </c>
      <c r="T23" s="3">
        <f>LOG('周波数'!T23/'周波数'!$D23)/LOG(2)*1200</f>
        <v>14.646999623947556</v>
      </c>
      <c r="U23" s="3">
        <f>LOG('周波数'!U23/'周波数'!$D23)/LOG(2)*1200</f>
        <v>17.546891865513928</v>
      </c>
      <c r="V23" s="3">
        <f>LOG('周波数'!V23/'周波数'!$D23)/LOG(2)*1200</f>
        <v>20.43710164417947</v>
      </c>
      <c r="W23" s="3">
        <f>LOG('周波数'!W23/'周波数'!$D23)/LOG(2)*1200</f>
        <v>23.31769340247238</v>
      </c>
      <c r="X23" s="3">
        <f>LOG('周波数'!X23/'周波数'!$D23)/LOG(2)*1200</f>
        <v>26.18873094169823</v>
      </c>
      <c r="Y23" s="3">
        <f>LOG('周波数'!Y23/'周波数'!$D23)/LOG(2)*1200</f>
        <v>29.050277430421634</v>
      </c>
    </row>
    <row r="24" spans="1:25" ht="12.75">
      <c r="A24" s="1"/>
      <c r="B24" s="1" t="s">
        <v>9</v>
      </c>
      <c r="C24" s="1">
        <v>9</v>
      </c>
      <c r="D24" s="12">
        <f t="shared" si="5"/>
        <v>739.9888454232688</v>
      </c>
      <c r="E24" s="3">
        <f>LOG('周波数'!E24/'周波数'!$D24)/LOG(2)*1200</f>
        <v>-30.059166954219496</v>
      </c>
      <c r="F24" s="3">
        <f>LOG('周波数'!F24/'周波数'!$D24)/LOG(2)*1200</f>
        <v>-27.005840950539444</v>
      </c>
      <c r="G24" s="3">
        <f>LOG('周波数'!G24/'周波数'!$D24)/LOG(2)*1200</f>
        <v>-23.963247222086572</v>
      </c>
      <c r="H24" s="3">
        <f>LOG('周波数'!H24/'周波数'!$D24)/LOG(2)*1200</f>
        <v>-20.93131058631539</v>
      </c>
      <c r="I24" s="3">
        <f>LOG('周波数'!I24/'周波数'!$D24)/LOG(2)*1200</f>
        <v>-17.90995664793617</v>
      </c>
      <c r="J24" s="3">
        <f>LOG('周波数'!J24/'周波数'!$D24)/LOG(2)*1200</f>
        <v>-14.899111787961285</v>
      </c>
      <c r="K24" s="3">
        <f>LOG('周波数'!K24/'周波数'!$D24)/LOG(2)*1200</f>
        <v>-11.898703152941303</v>
      </c>
      <c r="L24" s="3">
        <f>LOG('周波数'!L24/'周波数'!$D24)/LOG(2)*1200</f>
        <v>-8.90865864438791</v>
      </c>
      <c r="M24" s="3">
        <f>LOG('周波数'!M24/'周波数'!$D24)/LOG(2)*1200</f>
        <v>-5.928906908378806</v>
      </c>
      <c r="N24" s="3">
        <f>LOG('周波数'!N24/'周波数'!$D24)/LOG(2)*1200</f>
        <v>-2.9593773253385014</v>
      </c>
      <c r="O24" s="13">
        <f>LOG('周波数'!O24/'周波数'!$D24)/LOG(2)*1200</f>
        <v>0</v>
      </c>
      <c r="P24" s="3">
        <f>LOG('周波数'!P24/'周波数'!$D24)/LOG(2)*1200</f>
        <v>2.949294248469789</v>
      </c>
      <c r="Q24" s="3">
        <f>LOG('周波数'!Q24/'周波数'!$D24)/LOG(2)*1200</f>
        <v>5.8885738961726695</v>
      </c>
      <c r="R24" s="3">
        <f>LOG('周波数'!R24/'周波数'!$D24)/LOG(2)*1200</f>
        <v>8.817906724020691</v>
      </c>
      <c r="S24" s="3">
        <f>LOG('周波数'!S24/'周波数'!$D24)/LOG(2)*1200</f>
        <v>11.737359827109978</v>
      </c>
      <c r="T24" s="3">
        <f>LOG('周波数'!T24/'周波数'!$D24)/LOG(2)*1200</f>
        <v>14.646999623947556</v>
      </c>
      <c r="U24" s="3">
        <f>LOG('周波数'!U24/'周波数'!$D24)/LOG(2)*1200</f>
        <v>17.546891865513928</v>
      </c>
      <c r="V24" s="3">
        <f>LOG('周波数'!V24/'周波数'!$D24)/LOG(2)*1200</f>
        <v>20.43710164417947</v>
      </c>
      <c r="W24" s="3">
        <f>LOG('周波数'!W24/'周波数'!$D24)/LOG(2)*1200</f>
        <v>23.31769340247238</v>
      </c>
      <c r="X24" s="3">
        <f>LOG('周波数'!X24/'周波数'!$D24)/LOG(2)*1200</f>
        <v>26.18873094169823</v>
      </c>
      <c r="Y24" s="3">
        <f>LOG('周波数'!Y24/'周波数'!$D24)/LOG(2)*1200</f>
        <v>29.050277430422007</v>
      </c>
    </row>
    <row r="25" spans="1:25" ht="12.75">
      <c r="A25" s="1" t="s">
        <v>10</v>
      </c>
      <c r="B25" s="1" t="s">
        <v>11</v>
      </c>
      <c r="C25" s="1">
        <v>10</v>
      </c>
      <c r="D25" s="12">
        <f t="shared" si="5"/>
        <v>783.9908719634985</v>
      </c>
      <c r="E25" s="3">
        <f>LOG('周波数'!E25/'周波数'!$D25)/LOG(2)*1200</f>
        <v>-30.059166954219496</v>
      </c>
      <c r="F25" s="3">
        <f>LOG('周波数'!F25/'周波数'!$D25)/LOG(2)*1200</f>
        <v>-27.00584095053925</v>
      </c>
      <c r="G25" s="3">
        <f>LOG('周波数'!G25/'周波数'!$D25)/LOG(2)*1200</f>
        <v>-23.963247222086572</v>
      </c>
      <c r="H25" s="3">
        <f>LOG('周波数'!H25/'周波数'!$D25)/LOG(2)*1200</f>
        <v>-20.931310586315195</v>
      </c>
      <c r="I25" s="3">
        <f>LOG('周波数'!I25/'周波数'!$D25)/LOG(2)*1200</f>
        <v>-17.909956647935978</v>
      </c>
      <c r="J25" s="3">
        <f>LOG('周波数'!J25/'周波数'!$D25)/LOG(2)*1200</f>
        <v>-14.899111787961091</v>
      </c>
      <c r="K25" s="3">
        <f>LOG('周波数'!K25/'周波数'!$D25)/LOG(2)*1200</f>
        <v>-11.898703152941303</v>
      </c>
      <c r="L25" s="3">
        <f>LOG('周波数'!L25/'周波数'!$D25)/LOG(2)*1200</f>
        <v>-8.908658644387716</v>
      </c>
      <c r="M25" s="3">
        <f>LOG('周波数'!M25/'周波数'!$D25)/LOG(2)*1200</f>
        <v>-5.928906908378614</v>
      </c>
      <c r="N25" s="3">
        <f>LOG('周波数'!N25/'周波数'!$D25)/LOG(2)*1200</f>
        <v>-2.9593773253385014</v>
      </c>
      <c r="O25" s="13">
        <f>LOG('周波数'!O25/'周波数'!$D25)/LOG(2)*1200</f>
        <v>0</v>
      </c>
      <c r="P25" s="3">
        <f>LOG('周波数'!P25/'周波数'!$D25)/LOG(2)*1200</f>
        <v>2.949294248469789</v>
      </c>
      <c r="Q25" s="3">
        <f>LOG('周波数'!Q25/'周波数'!$D25)/LOG(2)*1200</f>
        <v>5.888573896173053</v>
      </c>
      <c r="R25" s="3">
        <f>LOG('周波数'!R25/'周波数'!$D25)/LOG(2)*1200</f>
        <v>8.81790672402031</v>
      </c>
      <c r="S25" s="3">
        <f>LOG('周波数'!S25/'周波数'!$D25)/LOG(2)*1200</f>
        <v>11.737359827109978</v>
      </c>
      <c r="T25" s="3">
        <f>LOG('周波数'!T25/'周波数'!$D25)/LOG(2)*1200</f>
        <v>14.646999623947556</v>
      </c>
      <c r="U25" s="3">
        <f>LOG('周波数'!U25/'周波数'!$D25)/LOG(2)*1200</f>
        <v>17.546891865514308</v>
      </c>
      <c r="V25" s="3">
        <f>LOG('周波数'!V25/'周波数'!$D25)/LOG(2)*1200</f>
        <v>20.43710164417947</v>
      </c>
      <c r="W25" s="3">
        <f>LOG('周波数'!W25/'周波数'!$D25)/LOG(2)*1200</f>
        <v>23.31769340247238</v>
      </c>
      <c r="X25" s="3">
        <f>LOG('周波数'!X25/'周波数'!$D25)/LOG(2)*1200</f>
        <v>26.18873094169823</v>
      </c>
      <c r="Y25" s="3">
        <f>LOG('周波数'!Y25/'周波数'!$D25)/LOG(2)*1200</f>
        <v>29.050277430422007</v>
      </c>
    </row>
    <row r="26" spans="1:25" ht="12.75">
      <c r="A26" s="1"/>
      <c r="B26" s="1" t="s">
        <v>12</v>
      </c>
      <c r="C26" s="1">
        <v>11</v>
      </c>
      <c r="D26" s="12">
        <f t="shared" si="5"/>
        <v>830.6093951598903</v>
      </c>
      <c r="E26" s="3">
        <f>LOG('周波数'!E26/'周波数'!$D26)/LOG(2)*1200</f>
        <v>-30.059166954219688</v>
      </c>
      <c r="F26" s="3">
        <f>LOG('周波数'!F26/'周波数'!$D26)/LOG(2)*1200</f>
        <v>-27.00584095053925</v>
      </c>
      <c r="G26" s="3">
        <f>LOG('周波数'!G26/'周波数'!$D26)/LOG(2)*1200</f>
        <v>-23.963247222086768</v>
      </c>
      <c r="H26" s="3">
        <f>LOG('周波数'!H26/'周波数'!$D26)/LOG(2)*1200</f>
        <v>-20.931310586315583</v>
      </c>
      <c r="I26" s="3">
        <f>LOG('周波数'!I26/'周波数'!$D26)/LOG(2)*1200</f>
        <v>-17.909956647935978</v>
      </c>
      <c r="J26" s="3">
        <f>LOG('周波数'!J26/'周波数'!$D26)/LOG(2)*1200</f>
        <v>-14.899111787961479</v>
      </c>
      <c r="K26" s="3">
        <f>LOG('周波数'!K26/'周波数'!$D26)/LOG(2)*1200</f>
        <v>-11.898703152941497</v>
      </c>
      <c r="L26" s="3">
        <f>LOG('周波数'!L26/'周波数'!$D26)/LOG(2)*1200</f>
        <v>-8.90865864438791</v>
      </c>
      <c r="M26" s="3">
        <f>LOG('周波数'!M26/'周波数'!$D26)/LOG(2)*1200</f>
        <v>-5.928906908378806</v>
      </c>
      <c r="N26" s="3">
        <f>LOG('周波数'!N26/'周波数'!$D26)/LOG(2)*1200</f>
        <v>-2.9593773253386932</v>
      </c>
      <c r="O26" s="13">
        <f>LOG('周波数'!O26/'周波数'!$D26)/LOG(2)*1200</f>
        <v>0</v>
      </c>
      <c r="P26" s="3">
        <f>LOG('周波数'!P26/'周波数'!$D26)/LOG(2)*1200</f>
        <v>2.949294248469789</v>
      </c>
      <c r="Q26" s="3">
        <f>LOG('周波数'!Q26/'周波数'!$D26)/LOG(2)*1200</f>
        <v>5.888573896173053</v>
      </c>
      <c r="R26" s="3">
        <f>LOG('周波数'!R26/'周波数'!$D26)/LOG(2)*1200</f>
        <v>8.81790672402031</v>
      </c>
      <c r="S26" s="3">
        <f>LOG('周波数'!S26/'周波数'!$D26)/LOG(2)*1200</f>
        <v>11.737359827109978</v>
      </c>
      <c r="T26" s="3">
        <f>LOG('周波数'!T26/'周波数'!$D26)/LOG(2)*1200</f>
        <v>14.646999623947556</v>
      </c>
      <c r="U26" s="3">
        <f>LOG('周波数'!U26/'周波数'!$D26)/LOG(2)*1200</f>
        <v>17.546891865513928</v>
      </c>
      <c r="V26" s="3">
        <f>LOG('周波数'!V26/'周波数'!$D26)/LOG(2)*1200</f>
        <v>20.43710164417947</v>
      </c>
      <c r="W26" s="3">
        <f>LOG('周波数'!W26/'周波数'!$D26)/LOG(2)*1200</f>
        <v>23.31769340247238</v>
      </c>
      <c r="X26" s="3">
        <f>LOG('周波数'!X26/'周波数'!$D26)/LOG(2)*1200</f>
        <v>26.188730941697845</v>
      </c>
      <c r="Y26" s="3">
        <f>LOG('周波数'!Y26/'周波数'!$D26)/LOG(2)*1200</f>
        <v>29.050277430421634</v>
      </c>
    </row>
    <row r="27" spans="1:25" ht="12.75">
      <c r="A27" s="1" t="s">
        <v>13</v>
      </c>
      <c r="B27" s="1" t="s">
        <v>14</v>
      </c>
      <c r="C27" s="1">
        <v>12</v>
      </c>
      <c r="D27" s="12">
        <f t="shared" si="5"/>
        <v>880</v>
      </c>
      <c r="E27" s="3">
        <f>LOG('周波数'!E27/'周波数'!$D27)/LOG(2)*1200</f>
        <v>-30.059166954219496</v>
      </c>
      <c r="F27" s="3">
        <f>LOG('周波数'!F27/'周波数'!$D27)/LOG(2)*1200</f>
        <v>-27.00584095053925</v>
      </c>
      <c r="G27" s="3">
        <f>LOG('周波数'!G27/'周波数'!$D27)/LOG(2)*1200</f>
        <v>-23.963247222086572</v>
      </c>
      <c r="H27" s="3">
        <f>LOG('周波数'!H27/'周波数'!$D27)/LOG(2)*1200</f>
        <v>-20.93131058631539</v>
      </c>
      <c r="I27" s="3">
        <f>LOG('周波数'!I27/'周波数'!$D27)/LOG(2)*1200</f>
        <v>-17.909956647935978</v>
      </c>
      <c r="J27" s="3">
        <f>LOG('周波数'!J27/'周波数'!$D27)/LOG(2)*1200</f>
        <v>-14.899111787961285</v>
      </c>
      <c r="K27" s="3">
        <f>LOG('周波数'!K27/'周波数'!$D27)/LOG(2)*1200</f>
        <v>-11.898703152941303</v>
      </c>
      <c r="L27" s="3">
        <f>LOG('周波数'!L27/'周波数'!$D27)/LOG(2)*1200</f>
        <v>-8.90865864438791</v>
      </c>
      <c r="M27" s="3">
        <f>LOG('周波数'!M27/'周波数'!$D27)/LOG(2)*1200</f>
        <v>-5.928906908378614</v>
      </c>
      <c r="N27" s="3">
        <f>LOG('周波数'!N27/'周波数'!$D27)/LOG(2)*1200</f>
        <v>-2.9593773253385014</v>
      </c>
      <c r="O27" s="13">
        <f>LOG('周波数'!O27/'周波数'!$D27)/LOG(2)*1200</f>
        <v>0</v>
      </c>
      <c r="P27" s="3">
        <f>LOG('周波数'!P27/'周波数'!$D27)/LOG(2)*1200</f>
        <v>2.949294248469789</v>
      </c>
      <c r="Q27" s="3">
        <f>LOG('周波数'!Q27/'周波数'!$D27)/LOG(2)*1200</f>
        <v>5.888573896173053</v>
      </c>
      <c r="R27" s="3">
        <f>LOG('周波数'!R27/'周波数'!$D27)/LOG(2)*1200</f>
        <v>8.817906724020691</v>
      </c>
      <c r="S27" s="3">
        <f>LOG('周波数'!S27/'周波数'!$D27)/LOG(2)*1200</f>
        <v>11.737359827109978</v>
      </c>
      <c r="T27" s="3">
        <f>LOG('周波数'!T27/'周波数'!$D27)/LOG(2)*1200</f>
        <v>14.646999623947556</v>
      </c>
      <c r="U27" s="3">
        <f>LOG('周波数'!U27/'周波数'!$D27)/LOG(2)*1200</f>
        <v>17.546891865514308</v>
      </c>
      <c r="V27" s="3">
        <f>LOG('周波数'!V27/'周波数'!$D27)/LOG(2)*1200</f>
        <v>20.43710164417947</v>
      </c>
      <c r="W27" s="3">
        <f>LOG('周波数'!W27/'周波数'!$D27)/LOG(2)*1200</f>
        <v>23.31769340247238</v>
      </c>
      <c r="X27" s="3">
        <f>LOG('周波数'!X27/'周波数'!$D27)/LOG(2)*1200</f>
        <v>26.18873094169823</v>
      </c>
      <c r="Y27" s="3">
        <f>LOG('周波数'!Y27/'周波数'!$D27)/LOG(2)*1200</f>
        <v>29.050277430422007</v>
      </c>
    </row>
    <row r="28" spans="1:25" ht="12.75">
      <c r="A28" s="1"/>
      <c r="B28" s="1" t="s">
        <v>15</v>
      </c>
      <c r="C28" s="1">
        <v>13</v>
      </c>
      <c r="D28" s="12">
        <f t="shared" si="5"/>
        <v>932.3275230361796</v>
      </c>
      <c r="E28" s="3">
        <f>LOG('周波数'!E28/'周波数'!$D28)/LOG(2)*1200</f>
        <v>-30.0591669542193</v>
      </c>
      <c r="F28" s="3">
        <f>LOG('周波数'!F28/'周波数'!$D28)/LOG(2)*1200</f>
        <v>-27.00584095053925</v>
      </c>
      <c r="G28" s="3">
        <f>LOG('周波数'!G28/'周波数'!$D28)/LOG(2)*1200</f>
        <v>-23.963247222086572</v>
      </c>
      <c r="H28" s="3">
        <f>LOG('周波数'!H28/'周波数'!$D28)/LOG(2)*1200</f>
        <v>-20.931310586315195</v>
      </c>
      <c r="I28" s="3">
        <f>LOG('周波数'!I28/'周波数'!$D28)/LOG(2)*1200</f>
        <v>-17.909956647935783</v>
      </c>
      <c r="J28" s="3">
        <f>LOG('周波数'!J28/'周波数'!$D28)/LOG(2)*1200</f>
        <v>-14.899111787961091</v>
      </c>
      <c r="K28" s="3">
        <f>LOG('周波数'!K28/'周波数'!$D28)/LOG(2)*1200</f>
        <v>-11.898703152941108</v>
      </c>
      <c r="L28" s="3">
        <f>LOG('周波数'!L28/'周波数'!$D28)/LOG(2)*1200</f>
        <v>-8.908658644387716</v>
      </c>
      <c r="M28" s="3">
        <f>LOG('周波数'!M28/'周波数'!$D28)/LOG(2)*1200</f>
        <v>-5.928906908378421</v>
      </c>
      <c r="N28" s="3">
        <f>LOG('周波数'!N28/'周波数'!$D28)/LOG(2)*1200</f>
        <v>-2.9593773253385014</v>
      </c>
      <c r="O28" s="13">
        <f>LOG('周波数'!O28/'周波数'!$D28)/LOG(2)*1200</f>
        <v>0</v>
      </c>
      <c r="P28" s="3">
        <f>LOG('周波数'!P28/'周波数'!$D28)/LOG(2)*1200</f>
        <v>2.949294248469789</v>
      </c>
      <c r="Q28" s="3">
        <f>LOG('周波数'!Q28/'周波数'!$D28)/LOG(2)*1200</f>
        <v>5.888573896173053</v>
      </c>
      <c r="R28" s="3">
        <f>LOG('周波数'!R28/'周波数'!$D28)/LOG(2)*1200</f>
        <v>8.817906724020691</v>
      </c>
      <c r="S28" s="3">
        <f>LOG('周波数'!S28/'周波数'!$D28)/LOG(2)*1200</f>
        <v>11.737359827109978</v>
      </c>
      <c r="T28" s="3">
        <f>LOG('周波数'!T28/'周波数'!$D28)/LOG(2)*1200</f>
        <v>14.646999623947936</v>
      </c>
      <c r="U28" s="3">
        <f>LOG('周波数'!U28/'周波数'!$D28)/LOG(2)*1200</f>
        <v>17.546891865514308</v>
      </c>
      <c r="V28" s="3">
        <f>LOG('周波数'!V28/'周波数'!$D28)/LOG(2)*1200</f>
        <v>20.43710164417947</v>
      </c>
      <c r="W28" s="3">
        <f>LOG('周波数'!W28/'周波数'!$D28)/LOG(2)*1200</f>
        <v>23.31769340247238</v>
      </c>
      <c r="X28" s="3">
        <f>LOG('周波数'!X28/'周波数'!$D28)/LOG(2)*1200</f>
        <v>26.18873094169823</v>
      </c>
      <c r="Y28" s="3">
        <f>LOG('周波数'!Y28/'周波数'!$D28)/LOG(2)*1200</f>
        <v>29.050277430422007</v>
      </c>
    </row>
    <row r="29" spans="1:25" ht="12.75">
      <c r="A29" s="1"/>
      <c r="B29" s="1" t="s">
        <v>16</v>
      </c>
      <c r="C29" s="1">
        <v>14</v>
      </c>
      <c r="D29" s="12">
        <f t="shared" si="5"/>
        <v>987.7666025122483</v>
      </c>
      <c r="E29" s="3">
        <f>LOG('周波数'!E29/'周波数'!$D29)/LOG(2)*1200</f>
        <v>-30.059166954219496</v>
      </c>
      <c r="F29" s="3">
        <f>LOG('周波数'!F29/'周波数'!$D29)/LOG(2)*1200</f>
        <v>-27.00584095053925</v>
      </c>
      <c r="G29" s="3">
        <f>LOG('周波数'!G29/'周波数'!$D29)/LOG(2)*1200</f>
        <v>-23.963247222086572</v>
      </c>
      <c r="H29" s="3">
        <f>LOG('周波数'!H29/'周波数'!$D29)/LOG(2)*1200</f>
        <v>-20.93131058631539</v>
      </c>
      <c r="I29" s="3">
        <f>LOG('周波数'!I29/'周波数'!$D29)/LOG(2)*1200</f>
        <v>-17.909956647935978</v>
      </c>
      <c r="J29" s="3">
        <f>LOG('周波数'!J29/'周波数'!$D29)/LOG(2)*1200</f>
        <v>-14.899111787961285</v>
      </c>
      <c r="K29" s="3">
        <f>LOG('周波数'!K29/'周波数'!$D29)/LOG(2)*1200</f>
        <v>-11.898703152941497</v>
      </c>
      <c r="L29" s="3">
        <f>LOG('周波数'!L29/'周波数'!$D29)/LOG(2)*1200</f>
        <v>-8.908658644387716</v>
      </c>
      <c r="M29" s="3">
        <f>LOG('周波数'!M29/'周波数'!$D29)/LOG(2)*1200</f>
        <v>-5.928906908378614</v>
      </c>
      <c r="N29" s="3">
        <f>LOG('周波数'!N29/'周波数'!$D29)/LOG(2)*1200</f>
        <v>-2.9593773253385014</v>
      </c>
      <c r="O29" s="13">
        <f>LOG('周波数'!O29/'周波数'!$D29)/LOG(2)*1200</f>
        <v>0</v>
      </c>
      <c r="P29" s="3">
        <f>LOG('周波数'!P29/'周波数'!$D29)/LOG(2)*1200</f>
        <v>2.949294248469789</v>
      </c>
      <c r="Q29" s="3">
        <f>LOG('周波数'!Q29/'周波数'!$D29)/LOG(2)*1200</f>
        <v>5.888573896173053</v>
      </c>
      <c r="R29" s="3">
        <f>LOG('周波数'!R29/'周波数'!$D29)/LOG(2)*1200</f>
        <v>8.81790672402031</v>
      </c>
      <c r="S29" s="3">
        <f>LOG('周波数'!S29/'周波数'!$D29)/LOG(2)*1200</f>
        <v>11.737359827109978</v>
      </c>
      <c r="T29" s="3">
        <f>LOG('周波数'!T29/'周波数'!$D29)/LOG(2)*1200</f>
        <v>14.646999623947556</v>
      </c>
      <c r="U29" s="3">
        <f>LOG('周波数'!U29/'周波数'!$D29)/LOG(2)*1200</f>
        <v>17.546891865513928</v>
      </c>
      <c r="V29" s="3">
        <f>LOG('周波数'!V29/'周波数'!$D29)/LOG(2)*1200</f>
        <v>20.43710164417947</v>
      </c>
      <c r="W29" s="3">
        <f>LOG('周波数'!W29/'周波数'!$D29)/LOG(2)*1200</f>
        <v>23.31769340247238</v>
      </c>
      <c r="X29" s="3">
        <f>LOG('周波数'!X29/'周波数'!$D29)/LOG(2)*1200</f>
        <v>26.18873094169823</v>
      </c>
      <c r="Y29" s="3">
        <f>LOG('周波数'!Y29/'周波数'!$D29)/LOG(2)*1200</f>
        <v>29.050277430422007</v>
      </c>
    </row>
    <row r="30" spans="1:25" ht="12.75">
      <c r="A30" s="1" t="s">
        <v>17</v>
      </c>
      <c r="B30" s="1" t="s">
        <v>18</v>
      </c>
      <c r="C30" s="1">
        <v>15</v>
      </c>
      <c r="D30" s="12">
        <f t="shared" si="5"/>
        <v>1046.5022612023945</v>
      </c>
      <c r="E30" s="3">
        <f>LOG('周波数'!E30/'周波数'!$D30)/LOG(2)*1200</f>
        <v>-30.059166954219496</v>
      </c>
      <c r="F30" s="3">
        <f>LOG('周波数'!F30/'周波数'!$D30)/LOG(2)*1200</f>
        <v>-27.005840950539444</v>
      </c>
      <c r="G30" s="3">
        <f>LOG('周波数'!G30/'周波数'!$D30)/LOG(2)*1200</f>
        <v>-23.963247222086572</v>
      </c>
      <c r="H30" s="3">
        <f>LOG('周波数'!H30/'周波数'!$D30)/LOG(2)*1200</f>
        <v>-20.931310586315583</v>
      </c>
      <c r="I30" s="3">
        <f>LOG('周波数'!I30/'周波数'!$D30)/LOG(2)*1200</f>
        <v>-17.909956647935978</v>
      </c>
      <c r="J30" s="3">
        <f>LOG('周波数'!J30/'周波数'!$D30)/LOG(2)*1200</f>
        <v>-14.899111787961285</v>
      </c>
      <c r="K30" s="3">
        <f>LOG('周波数'!K30/'周波数'!$D30)/LOG(2)*1200</f>
        <v>-11.898703152941303</v>
      </c>
      <c r="L30" s="3">
        <f>LOG('周波数'!L30/'周波数'!$D30)/LOG(2)*1200</f>
        <v>-8.90865864438791</v>
      </c>
      <c r="M30" s="3">
        <f>LOG('周波数'!M30/'周波数'!$D30)/LOG(2)*1200</f>
        <v>-5.928906908378614</v>
      </c>
      <c r="N30" s="3">
        <f>LOG('周波数'!N30/'周波数'!$D30)/LOG(2)*1200</f>
        <v>-2.959377325338308</v>
      </c>
      <c r="O30" s="13">
        <f>LOG('周波数'!O30/'周波数'!$D30)/LOG(2)*1200</f>
        <v>0</v>
      </c>
      <c r="P30" s="3">
        <f>LOG('周波数'!P30/'周波数'!$D30)/LOG(2)*1200</f>
        <v>2.949294248469789</v>
      </c>
      <c r="Q30" s="3">
        <f>LOG('周波数'!Q30/'周波数'!$D30)/LOG(2)*1200</f>
        <v>5.888573896173053</v>
      </c>
      <c r="R30" s="3">
        <f>LOG('周波数'!R30/'周波数'!$D30)/LOG(2)*1200</f>
        <v>8.817906724020691</v>
      </c>
      <c r="S30" s="3">
        <f>LOG('周波数'!S30/'周波数'!$D30)/LOG(2)*1200</f>
        <v>11.737359827110359</v>
      </c>
      <c r="T30" s="3">
        <f>LOG('周波数'!T30/'周波数'!$D30)/LOG(2)*1200</f>
        <v>14.646999623947936</v>
      </c>
      <c r="U30" s="3">
        <f>LOG('周波数'!U30/'周波数'!$D30)/LOG(2)*1200</f>
        <v>17.546891865513928</v>
      </c>
      <c r="V30" s="3">
        <f>LOG('周波数'!V30/'周波数'!$D30)/LOG(2)*1200</f>
        <v>20.43710164417947</v>
      </c>
      <c r="W30" s="3">
        <f>LOG('周波数'!W30/'周波数'!$D30)/LOG(2)*1200</f>
        <v>23.31769340247238</v>
      </c>
      <c r="X30" s="3">
        <f>LOG('周波数'!X30/'周波数'!$D30)/LOG(2)*1200</f>
        <v>26.18873094169823</v>
      </c>
      <c r="Y30" s="3">
        <f>LOG('周波数'!Y30/'周波数'!$D30)/LOG(2)*1200</f>
        <v>29.050277430421634</v>
      </c>
    </row>
    <row r="31" spans="1:25" ht="12.75">
      <c r="A31" s="1"/>
      <c r="B31" s="1" t="s">
        <v>19</v>
      </c>
      <c r="C31" s="1">
        <v>16</v>
      </c>
      <c r="D31" s="12">
        <f t="shared" si="5"/>
        <v>1108.7305239074883</v>
      </c>
      <c r="E31" s="3">
        <f>LOG('周波数'!E31/'周波数'!$D31)/LOG(2)*1200</f>
        <v>-30.059166954219496</v>
      </c>
      <c r="F31" s="3">
        <f>LOG('周波数'!F31/'周波数'!$D31)/LOG(2)*1200</f>
        <v>-27.005840950539444</v>
      </c>
      <c r="G31" s="3">
        <f>LOG('周波数'!G31/'周波数'!$D31)/LOG(2)*1200</f>
        <v>-23.963247222086768</v>
      </c>
      <c r="H31" s="3">
        <f>LOG('周波数'!H31/'周波数'!$D31)/LOG(2)*1200</f>
        <v>-20.931310586315583</v>
      </c>
      <c r="I31" s="3">
        <f>LOG('周波数'!I31/'周波数'!$D31)/LOG(2)*1200</f>
        <v>-17.90995664793617</v>
      </c>
      <c r="J31" s="3">
        <f>LOG('周波数'!J31/'周波数'!$D31)/LOG(2)*1200</f>
        <v>-14.899111787961285</v>
      </c>
      <c r="K31" s="3">
        <f>LOG('周波数'!K31/'周波数'!$D31)/LOG(2)*1200</f>
        <v>-11.898703152941303</v>
      </c>
      <c r="L31" s="3">
        <f>LOG('周波数'!L31/'周波数'!$D31)/LOG(2)*1200</f>
        <v>-8.90865864438791</v>
      </c>
      <c r="M31" s="3">
        <f>LOG('周波数'!M31/'周波数'!$D31)/LOG(2)*1200</f>
        <v>-5.928906908378614</v>
      </c>
      <c r="N31" s="3">
        <f>LOG('周波数'!N31/'周波数'!$D31)/LOG(2)*1200</f>
        <v>-2.9593773253386932</v>
      </c>
      <c r="O31" s="13">
        <f>LOG('周波数'!O31/'周波数'!$D31)/LOG(2)*1200</f>
        <v>0</v>
      </c>
      <c r="P31" s="3">
        <f>LOG('周波数'!P31/'周波数'!$D31)/LOG(2)*1200</f>
        <v>2.9492942484694047</v>
      </c>
      <c r="Q31" s="3">
        <f>LOG('周波数'!Q31/'周波数'!$D31)/LOG(2)*1200</f>
        <v>5.8885738961726695</v>
      </c>
      <c r="R31" s="3">
        <f>LOG('周波数'!R31/'周波数'!$D31)/LOG(2)*1200</f>
        <v>8.81790672402031</v>
      </c>
      <c r="S31" s="3">
        <f>LOG('周波数'!S31/'周波数'!$D31)/LOG(2)*1200</f>
        <v>11.737359827109978</v>
      </c>
      <c r="T31" s="3">
        <f>LOG('周波数'!T31/'周波数'!$D31)/LOG(2)*1200</f>
        <v>14.646999623947556</v>
      </c>
      <c r="U31" s="3">
        <f>LOG('周波数'!U31/'周波数'!$D31)/LOG(2)*1200</f>
        <v>17.546891865513928</v>
      </c>
      <c r="V31" s="3">
        <f>LOG('周波数'!V31/'周波数'!$D31)/LOG(2)*1200</f>
        <v>20.43710164417947</v>
      </c>
      <c r="W31" s="3">
        <f>LOG('周波数'!W31/'周波数'!$D31)/LOG(2)*1200</f>
        <v>23.31769340247238</v>
      </c>
      <c r="X31" s="3">
        <f>LOG('周波数'!X31/'周波数'!$D31)/LOG(2)*1200</f>
        <v>26.18873094169823</v>
      </c>
      <c r="Y31" s="3">
        <f>LOG('周波数'!Y31/'周波数'!$D31)/LOG(2)*1200</f>
        <v>29.050277430422007</v>
      </c>
    </row>
    <row r="32" spans="1:25" ht="12.75">
      <c r="A32" s="1" t="s">
        <v>20</v>
      </c>
      <c r="B32" s="1" t="s">
        <v>4</v>
      </c>
      <c r="C32" s="1">
        <v>17</v>
      </c>
      <c r="D32" s="12">
        <f t="shared" si="5"/>
        <v>1174.6590716696303</v>
      </c>
      <c r="E32" s="3">
        <f>LOG('周波数'!E32/'周波数'!$D32)/LOG(2)*1200</f>
        <v>-30.059166954219496</v>
      </c>
      <c r="F32" s="3">
        <f>LOG('周波数'!F32/'周波数'!$D32)/LOG(2)*1200</f>
        <v>-27.00584095053925</v>
      </c>
      <c r="G32" s="3">
        <f>LOG('周波数'!G32/'周波数'!$D32)/LOG(2)*1200</f>
        <v>-23.963247222086572</v>
      </c>
      <c r="H32" s="3">
        <f>LOG('周波数'!H32/'周波数'!$D32)/LOG(2)*1200</f>
        <v>-20.931310586315195</v>
      </c>
      <c r="I32" s="3">
        <f>LOG('周波数'!I32/'周波数'!$D32)/LOG(2)*1200</f>
        <v>-17.909956647935978</v>
      </c>
      <c r="J32" s="3">
        <f>LOG('周波数'!J32/'周波数'!$D32)/LOG(2)*1200</f>
        <v>-14.899111787961285</v>
      </c>
      <c r="K32" s="3">
        <f>LOG('周波数'!K32/'周波数'!$D32)/LOG(2)*1200</f>
        <v>-11.898703152941303</v>
      </c>
      <c r="L32" s="3">
        <f>LOG('周波数'!L32/'周波数'!$D32)/LOG(2)*1200</f>
        <v>-8.90865864438791</v>
      </c>
      <c r="M32" s="3">
        <f>LOG('周波数'!M32/'周波数'!$D32)/LOG(2)*1200</f>
        <v>-5.928906908378806</v>
      </c>
      <c r="N32" s="3">
        <f>LOG('周波数'!N32/'周波数'!$D32)/LOG(2)*1200</f>
        <v>-2.9593773253386932</v>
      </c>
      <c r="O32" s="13">
        <f>LOG('周波数'!O32/'周波数'!$D32)/LOG(2)*1200</f>
        <v>0</v>
      </c>
      <c r="P32" s="3">
        <f>LOG('周波数'!P32/'周波数'!$D32)/LOG(2)*1200</f>
        <v>2.949294248469789</v>
      </c>
      <c r="Q32" s="3">
        <f>LOG('周波数'!Q32/'周波数'!$D32)/LOG(2)*1200</f>
        <v>5.888573896173053</v>
      </c>
      <c r="R32" s="3">
        <f>LOG('周波数'!R32/'周波数'!$D32)/LOG(2)*1200</f>
        <v>8.81790672402031</v>
      </c>
      <c r="S32" s="3">
        <f>LOG('周波数'!S32/'周波数'!$D32)/LOG(2)*1200</f>
        <v>11.737359827110359</v>
      </c>
      <c r="T32" s="3">
        <f>LOG('周波数'!T32/'周波数'!$D32)/LOG(2)*1200</f>
        <v>14.646999623947556</v>
      </c>
      <c r="U32" s="3">
        <f>LOG('周波数'!U32/'周波数'!$D32)/LOG(2)*1200</f>
        <v>17.546891865513928</v>
      </c>
      <c r="V32" s="3">
        <f>LOG('周波数'!V32/'周波数'!$D32)/LOG(2)*1200</f>
        <v>20.43710164417947</v>
      </c>
      <c r="W32" s="3">
        <f>LOG('周波数'!W32/'周波数'!$D32)/LOG(2)*1200</f>
        <v>23.31769340247238</v>
      </c>
      <c r="X32" s="3">
        <f>LOG('周波数'!X32/'周波数'!$D32)/LOG(2)*1200</f>
        <v>26.18873094169823</v>
      </c>
      <c r="Y32" s="3">
        <f>LOG('周波数'!Y32/'周波数'!$D32)/LOG(2)*1200</f>
        <v>29.050277430421634</v>
      </c>
    </row>
    <row r="33" spans="1:25" ht="12.75">
      <c r="A33" s="1" t="s">
        <v>21</v>
      </c>
      <c r="B33" s="1" t="s">
        <v>5</v>
      </c>
      <c r="C33" s="1">
        <v>18</v>
      </c>
      <c r="D33" s="12">
        <f t="shared" si="5"/>
        <v>1244.5079348883235</v>
      </c>
      <c r="E33" s="3">
        <f>LOG('周波数'!E33/'周波数'!$D33)/LOG(2)*1200</f>
        <v>-30.0591669542193</v>
      </c>
      <c r="F33" s="3">
        <f>LOG('周波数'!F33/'周波数'!$D33)/LOG(2)*1200</f>
        <v>-27.005840950539053</v>
      </c>
      <c r="G33" s="3">
        <f>LOG('周波数'!G33/'周波数'!$D33)/LOG(2)*1200</f>
        <v>-23.963247222086768</v>
      </c>
      <c r="H33" s="3">
        <f>LOG('周波数'!H33/'周波数'!$D33)/LOG(2)*1200</f>
        <v>-20.931310586315195</v>
      </c>
      <c r="I33" s="3">
        <f>LOG('周波数'!I33/'周波数'!$D33)/LOG(2)*1200</f>
        <v>-17.909956647935783</v>
      </c>
      <c r="J33" s="3">
        <f>LOG('周波数'!J33/'周波数'!$D33)/LOG(2)*1200</f>
        <v>-14.899111787961285</v>
      </c>
      <c r="K33" s="3">
        <f>LOG('周波数'!K33/'周波数'!$D33)/LOG(2)*1200</f>
        <v>-11.898703152941108</v>
      </c>
      <c r="L33" s="3">
        <f>LOG('周波数'!L33/'周波数'!$D33)/LOG(2)*1200</f>
        <v>-8.908658644387716</v>
      </c>
      <c r="M33" s="3">
        <f>LOG('周波数'!M33/'周波数'!$D33)/LOG(2)*1200</f>
        <v>-5.928906908378421</v>
      </c>
      <c r="N33" s="3">
        <f>LOG('周波数'!N33/'周波数'!$D33)/LOG(2)*1200</f>
        <v>-2.959377325338308</v>
      </c>
      <c r="O33" s="13">
        <f>LOG('周波数'!O33/'周波数'!$D33)/LOG(2)*1200</f>
        <v>0</v>
      </c>
      <c r="P33" s="3">
        <f>LOG('周波数'!P33/'周波数'!$D33)/LOG(2)*1200</f>
        <v>2.949294248469789</v>
      </c>
      <c r="Q33" s="3">
        <f>LOG('周波数'!Q33/'周波数'!$D33)/LOG(2)*1200</f>
        <v>5.888573896173053</v>
      </c>
      <c r="R33" s="3">
        <f>LOG('周波数'!R33/'周波数'!$D33)/LOG(2)*1200</f>
        <v>8.817906724020691</v>
      </c>
      <c r="S33" s="3">
        <f>LOG('周波数'!S33/'周波数'!$D33)/LOG(2)*1200</f>
        <v>11.737359827109978</v>
      </c>
      <c r="T33" s="3">
        <f>LOG('周波数'!T33/'周波数'!$D33)/LOG(2)*1200</f>
        <v>14.646999623947936</v>
      </c>
      <c r="U33" s="3">
        <f>LOG('周波数'!U33/'周波数'!$D33)/LOG(2)*1200</f>
        <v>17.546891865514308</v>
      </c>
      <c r="V33" s="3">
        <f>LOG('周波数'!V33/'周波数'!$D33)/LOG(2)*1200</f>
        <v>20.43710164417985</v>
      </c>
      <c r="W33" s="3">
        <f>LOG('周波数'!W33/'周波数'!$D33)/LOG(2)*1200</f>
        <v>23.31769340247238</v>
      </c>
      <c r="X33" s="3">
        <f>LOG('周波数'!X33/'周波数'!$D33)/LOG(2)*1200</f>
        <v>26.1887309416986</v>
      </c>
      <c r="Y33" s="3">
        <f>LOG('周波数'!Y33/'周波数'!$D33)/LOG(2)*1200</f>
        <v>29.050277430422007</v>
      </c>
    </row>
    <row r="34" spans="1:25" ht="12.75">
      <c r="A34" s="1" t="s">
        <v>22</v>
      </c>
      <c r="B34" s="1" t="s">
        <v>23</v>
      </c>
      <c r="C34" s="1">
        <v>19</v>
      </c>
      <c r="D34" s="12">
        <f t="shared" si="5"/>
        <v>1318.5102276514795</v>
      </c>
      <c r="E34" s="3">
        <f>LOG('周波数'!E34/'周波数'!$D34)/LOG(2)*1200</f>
        <v>-30.059166954219496</v>
      </c>
      <c r="F34" s="3">
        <f>LOG('周波数'!F34/'周波数'!$D34)/LOG(2)*1200</f>
        <v>-27.00584095053925</v>
      </c>
      <c r="G34" s="3">
        <f>LOG('周波数'!G34/'周波数'!$D34)/LOG(2)*1200</f>
        <v>-23.963247222086377</v>
      </c>
      <c r="H34" s="3">
        <f>LOG('周波数'!H34/'周波数'!$D34)/LOG(2)*1200</f>
        <v>-20.931310586315195</v>
      </c>
      <c r="I34" s="3">
        <f>LOG('周波数'!I34/'周波数'!$D34)/LOG(2)*1200</f>
        <v>-17.909956647935783</v>
      </c>
      <c r="J34" s="3">
        <f>LOG('周波数'!J34/'周波数'!$D34)/LOG(2)*1200</f>
        <v>-14.899111787961091</v>
      </c>
      <c r="K34" s="3">
        <f>LOG('周波数'!K34/'周波数'!$D34)/LOG(2)*1200</f>
        <v>-11.898703152941108</v>
      </c>
      <c r="L34" s="3">
        <f>LOG('周波数'!L34/'周波数'!$D34)/LOG(2)*1200</f>
        <v>-8.90865864438791</v>
      </c>
      <c r="M34" s="3">
        <f>LOG('周波数'!M34/'周波数'!$D34)/LOG(2)*1200</f>
        <v>-5.928906908378614</v>
      </c>
      <c r="N34" s="3">
        <f>LOG('周波数'!N34/'周波数'!$D34)/LOG(2)*1200</f>
        <v>-2.9593773253385014</v>
      </c>
      <c r="O34" s="13">
        <f>LOG('周波数'!O34/'周波数'!$D34)/LOG(2)*1200</f>
        <v>0</v>
      </c>
      <c r="P34" s="3">
        <f>LOG('周波数'!P34/'周波数'!$D34)/LOG(2)*1200</f>
        <v>2.949294248469789</v>
      </c>
      <c r="Q34" s="3">
        <f>LOG('周波数'!Q34/'周波数'!$D34)/LOG(2)*1200</f>
        <v>5.888573896173053</v>
      </c>
      <c r="R34" s="3">
        <f>LOG('周波数'!R34/'周波数'!$D34)/LOG(2)*1200</f>
        <v>8.817906724020691</v>
      </c>
      <c r="S34" s="3">
        <f>LOG('周波数'!S34/'周波数'!$D34)/LOG(2)*1200</f>
        <v>11.737359827110359</v>
      </c>
      <c r="T34" s="3">
        <f>LOG('周波数'!T34/'周波数'!$D34)/LOG(2)*1200</f>
        <v>14.646999623947936</v>
      </c>
      <c r="U34" s="3">
        <f>LOG('周波数'!U34/'周波数'!$D34)/LOG(2)*1200</f>
        <v>17.546891865514308</v>
      </c>
      <c r="V34" s="3">
        <f>LOG('周波数'!V34/'周波数'!$D34)/LOG(2)*1200</f>
        <v>20.43710164417985</v>
      </c>
      <c r="W34" s="3">
        <f>LOG('周波数'!W34/'周波数'!$D34)/LOG(2)*1200</f>
        <v>23.31769340247238</v>
      </c>
      <c r="X34" s="3">
        <f>LOG('周波数'!X34/'周波数'!$D34)/LOG(2)*1200</f>
        <v>26.18873094169823</v>
      </c>
      <c r="Y34" s="3">
        <f>LOG('周波数'!Y34/'周波数'!$D34)/LOG(2)*1200</f>
        <v>29.050277430422007</v>
      </c>
    </row>
  </sheetData>
  <sheetProtection sheet="1" objects="1" scenarios="1"/>
  <printOptions/>
  <pageMargins left="0.7874015748031497" right="0.7874015748031497" top="1.1811023622047245" bottom="0.984251968503937" header="0.5118110236220472" footer="0.5118110236220472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亘</dc:creator>
  <cp:keywords/>
  <dc:description/>
  <cp:lastModifiedBy>chung</cp:lastModifiedBy>
  <cp:lastPrinted>2001-09-01T12:31:11Z</cp:lastPrinted>
  <dcterms:created xsi:type="dcterms:W3CDTF">2000-01-16T12:58:13Z</dcterms:created>
  <dcterms:modified xsi:type="dcterms:W3CDTF">2009-12-22T15:28:23Z</dcterms:modified>
  <cp:category/>
  <cp:version/>
  <cp:contentType/>
  <cp:contentStatus/>
</cp:coreProperties>
</file>